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13"/>
  <fileSharing readOnlyRecommended="1"/>
  <workbookPr/>
  <mc:AlternateContent xmlns:mc="http://schemas.openxmlformats.org/markup-compatibility/2006">
    <mc:Choice Requires="x15">
      <x15ac:absPath xmlns:x15ac="http://schemas.microsoft.com/office/spreadsheetml/2010/11/ac" url="https://niuits-my.sharepoint.com/personal/a1744602_mail_niu_edu/Documents/Apprenticeship Funding/DOL FOA-ETA-25/Base Formula/DCEO 24-NOT-xx/"/>
    </mc:Choice>
  </mc:AlternateContent>
  <xr:revisionPtr revIDLastSave="17" documentId="8_{A95B47C9-7F55-416F-861B-2270D9CFF279}" xr6:coauthVersionLast="47" xr6:coauthVersionMax="47" xr10:uidLastSave="{EB2F1831-A7A3-4444-AB5C-2FE9B434706C}"/>
  <bookViews>
    <workbookView xWindow="19090" yWindow="-110" windowWidth="19420" windowHeight="10300" tabRatio="952" firstSheet="1" activeTab="4" xr2:uid="{00000000-000D-0000-FFFF-FFFF00000000}"/>
  </bookViews>
  <sheets>
    <sheet name="General Instructions" sheetId="31" r:id="rId1"/>
    <sheet name="Section A" sheetId="1" r:id="rId2"/>
    <sheet name="ICI" sheetId="33" r:id="rId3"/>
    <sheet name="Section B" sheetId="8" r:id="rId4"/>
    <sheet name="Certification " sheetId="5" r:id="rId5"/>
    <sheet name="Sheet1" sheetId="7" state="hidden" r:id="rId6"/>
    <sheet name="Personnel" sheetId="9" r:id="rId7"/>
    <sheet name="Fringe Benefits" sheetId="10" r:id="rId8"/>
    <sheet name="Travel" sheetId="11" r:id="rId9"/>
    <sheet name="Equipment " sheetId="12" r:id="rId10"/>
    <sheet name="Supplies" sheetId="13" r:id="rId11"/>
    <sheet name="Contractual Services" sheetId="14" r:id="rId12"/>
    <sheet name="Consultant" sheetId="15" r:id="rId13"/>
    <sheet name="Construction " sheetId="16" state="hidden" r:id="rId14"/>
    <sheet name="Occupancy " sheetId="17" r:id="rId15"/>
    <sheet name="R &amp; D " sheetId="18" r:id="rId16"/>
    <sheet name="Telecommunications " sheetId="19" r:id="rId17"/>
    <sheet name="Training &amp; Education" sheetId="20" r:id="rId18"/>
    <sheet name="Direct Administrative " sheetId="21" r:id="rId19"/>
    <sheet name="Miscellaneous (other) Costs " sheetId="22" r:id="rId20"/>
    <sheet name="Related Instruction" sheetId="23" r:id="rId21"/>
    <sheet name="Work Based" sheetId="34" r:id="rId22"/>
    <sheet name="Supportive Services" sheetId="35" r:id="rId23"/>
    <sheet name="Employer Incentives" sheetId="36" r:id="rId24"/>
    <sheet name="15E" sheetId="37" state="hidden" r:id="rId25"/>
    <sheet name="15F" sheetId="38" state="hidden" r:id="rId26"/>
    <sheet name="15G" sheetId="39" state="hidden" r:id="rId27"/>
    <sheet name="15H" sheetId="40" state="hidden" r:id="rId28"/>
    <sheet name="15I" sheetId="41" state="hidden" r:id="rId29"/>
    <sheet name="15J" sheetId="42" state="hidden" r:id="rId30"/>
    <sheet name="15K" sheetId="43" state="hidden" r:id="rId31"/>
    <sheet name="Indirect Costs " sheetId="24" r:id="rId32"/>
    <sheet name="MTDCCalculator" sheetId="44" r:id="rId33"/>
    <sheet name="MTDCSubawardListing" sheetId="45" r:id="rId34"/>
    <sheet name="MTDCRegulatoryInformation" sheetId="46" r:id="rId35"/>
    <sheet name="Narrative Summary " sheetId="25" r:id="rId36"/>
    <sheet name="Agency Approval" sheetId="29" r:id="rId37"/>
  </sheets>
  <definedNames>
    <definedName name="_xlnm._FilterDatabase" localSheetId="24" hidden="1">'15E'!$G$1:$G$278</definedName>
    <definedName name="_xlnm._FilterDatabase" localSheetId="25" hidden="1">'15F'!$G$1:$G$278</definedName>
    <definedName name="_xlnm._FilterDatabase" localSheetId="26" hidden="1">'15G'!$G$1:$G$278</definedName>
    <definedName name="_xlnm._FilterDatabase" localSheetId="27" hidden="1">'15H'!$G$1:$G$278</definedName>
    <definedName name="_xlnm._FilterDatabase" localSheetId="28" hidden="1">'15I'!$G$1:$G$278</definedName>
    <definedName name="_xlnm._FilterDatabase" localSheetId="29" hidden="1">'15J'!$G$1:$G$278</definedName>
    <definedName name="_xlnm._FilterDatabase" localSheetId="30" hidden="1">'15K'!$G$1:$G$278</definedName>
    <definedName name="_xlnm._FilterDatabase" localSheetId="13" hidden="1">'Construction '!$D$1:$D$275</definedName>
    <definedName name="_xlnm._FilterDatabase" localSheetId="12" hidden="1">Consultant!$H$1:$H$547</definedName>
    <definedName name="_xlnm._FilterDatabase" localSheetId="11" hidden="1">'Contractual Services'!$D$1:$D$278</definedName>
    <definedName name="_xlnm._FilterDatabase" localSheetId="18" hidden="1">'Direct Administrative '!$H$1:$H$275</definedName>
    <definedName name="_xlnm._FilterDatabase" localSheetId="23" hidden="1">'Employer Incentives'!$G$1:$G$278</definedName>
    <definedName name="_xlnm._FilterDatabase" localSheetId="9" hidden="1">'Equipment '!$E$1:$E$275</definedName>
    <definedName name="_xlnm._FilterDatabase" localSheetId="7" hidden="1">'Fringe Benefits'!$F$1:$F$461</definedName>
    <definedName name="_xlnm._FilterDatabase" localSheetId="19" hidden="1">'Miscellaneous (other) Costs '!$G$1:$G$275</definedName>
    <definedName name="_xlnm._FilterDatabase" localSheetId="35" hidden="1">'Narrative Summary '!$A$3:$A$29</definedName>
    <definedName name="_xlnm._FilterDatabase" localSheetId="14" hidden="1">'Occupancy '!$G$1:$G$276</definedName>
    <definedName name="_xlnm._FilterDatabase" localSheetId="6" hidden="1">Personnel!$H$1:$H$279</definedName>
    <definedName name="_xlnm._FilterDatabase" localSheetId="15" hidden="1">'R &amp; D '!$D$1:$D$275</definedName>
    <definedName name="_xlnm._FilterDatabase" localSheetId="20" hidden="1">'Related Instruction'!$G$1:$G$278</definedName>
    <definedName name="_xlnm._FilterDatabase" localSheetId="1" hidden="1">'Section A'!$A$8:$B$38</definedName>
    <definedName name="_xlnm._FilterDatabase" localSheetId="3" hidden="1">'Section B'!$A$11:$A$40</definedName>
    <definedName name="_xlnm._FilterDatabase" localSheetId="10" hidden="1">Supplies!$E$1:$E$274</definedName>
    <definedName name="_xlnm._FilterDatabase" localSheetId="22" hidden="1">'Supportive Services'!$G$1:$G$278</definedName>
    <definedName name="_xlnm._FilterDatabase" localSheetId="16" hidden="1">'Telecommunications '!$G$1:$G$276</definedName>
    <definedName name="_xlnm._FilterDatabase" localSheetId="17" hidden="1">'Training &amp; Education'!$G$1:$G$275</definedName>
    <definedName name="_xlnm._FilterDatabase" localSheetId="8" hidden="1">Travel!$H$1:$H$275</definedName>
    <definedName name="_xlnm._FilterDatabase" localSheetId="21" hidden="1">'Work Based'!$G$1:$G$278</definedName>
    <definedName name="OLE_LINK1" localSheetId="36">'Agency Approval'!#REF!</definedName>
    <definedName name="OLE_LINK2" localSheetId="36">'Agency Approval'!#REF!</definedName>
    <definedName name="OLE_LINK4" localSheetId="0">'General Instructions'!#REF!</definedName>
    <definedName name="_xlnm.Print_Area" localSheetId="24">'15E'!$A$1:$F$276</definedName>
    <definedName name="_xlnm.Print_Area" localSheetId="25">'15F'!$A$1:$F$276</definedName>
    <definedName name="_xlnm.Print_Area" localSheetId="26">'15G'!$A$1:$F$276</definedName>
    <definedName name="_xlnm.Print_Area" localSheetId="27">'15H'!$A$1:$F$276</definedName>
    <definedName name="_xlnm.Print_Area" localSheetId="28">'15I'!$A$1:$F$276</definedName>
    <definedName name="_xlnm.Print_Area" localSheetId="29">'15J'!$A$1:$F$276</definedName>
    <definedName name="_xlnm.Print_Area" localSheetId="30">'15K'!$A$1:$F$276</definedName>
    <definedName name="_xlnm.Print_Area" localSheetId="36">'Agency Approval'!$A$1:$I$24</definedName>
    <definedName name="_xlnm.Print_Area" localSheetId="13">'Construction '!$A$1:$C$274</definedName>
    <definedName name="_xlnm.Print_Area" localSheetId="12">Consultant!$A$1:$G$547</definedName>
    <definedName name="_xlnm.Print_Area" localSheetId="11">'Contractual Services'!$A$1:$C$277</definedName>
    <definedName name="_xlnm.Print_Area" localSheetId="18">'Direct Administrative '!$A$1:$G$275</definedName>
    <definedName name="_xlnm.Print_Area" localSheetId="23">'Employer Incentives'!$A$1:$F$276</definedName>
    <definedName name="_xlnm.Print_Area" localSheetId="9">'Equipment '!$A$1:$D$275</definedName>
    <definedName name="_xlnm.Print_Area" localSheetId="7">'Fringe Benefits'!$A$1:$E$275</definedName>
    <definedName name="_xlnm.Print_Area" localSheetId="0">'General Instructions'!$A$1:$P$90</definedName>
    <definedName name="_xlnm.Print_Area" localSheetId="2">ICI!$B$2:$Q$32</definedName>
    <definedName name="_xlnm.Print_Area" localSheetId="31">'Indirect Costs '!$A$1:$D$26</definedName>
    <definedName name="_xlnm.Print_Area" localSheetId="19">'Miscellaneous (other) Costs '!$A$1:$F$275</definedName>
    <definedName name="_xlnm.Print_Area" localSheetId="32">MTDCCalculator!$B$2:$J$24</definedName>
    <definedName name="_xlnm.Print_Area" localSheetId="33">MTDCSubawardListing!$B$2:$K$60</definedName>
    <definedName name="_xlnm.Print_Area" localSheetId="35">'Narrative Summary '!$A$1:$D$36</definedName>
    <definedName name="_xlnm.Print_Area" localSheetId="14">'Occupancy '!$A$1:$F$275</definedName>
    <definedName name="_xlnm.Print_Area" localSheetId="6">Personnel!$A$1:$G$276</definedName>
    <definedName name="_xlnm.Print_Area" localSheetId="15">'R &amp; D '!$A$1:$C$274</definedName>
    <definedName name="_xlnm.Print_Area" localSheetId="20">'Related Instruction'!$A$1:$F$276</definedName>
    <definedName name="_xlnm.Print_Area" localSheetId="1">'Section A'!$A$1:$F$38</definedName>
    <definedName name="_xlnm.Print_Area" localSheetId="3">'Section B'!$A$1:$C$40</definedName>
    <definedName name="_xlnm.Print_Area" localSheetId="10">Supplies!$A$1:$D$274</definedName>
    <definedName name="_xlnm.Print_Area" localSheetId="22">'Supportive Services'!$A$1:$F$276</definedName>
    <definedName name="_xlnm.Print_Area" localSheetId="16">'Telecommunications '!$A$1:$F$275</definedName>
    <definedName name="_xlnm.Print_Area" localSheetId="17">'Training &amp; Education'!$A$1:$F$275</definedName>
    <definedName name="_xlnm.Print_Area" localSheetId="8">Travel!$A$1:$G$275</definedName>
    <definedName name="_xlnm.Print_Area" localSheetId="21">'Work Based'!$A$1:$F$276</definedName>
    <definedName name="_xlnm.Print_Titles" localSheetId="24">'15E'!$3:$3</definedName>
    <definedName name="_xlnm.Print_Titles" localSheetId="25">'15F'!$3:$3</definedName>
    <definedName name="_xlnm.Print_Titles" localSheetId="26">'15G'!$3:$3</definedName>
    <definedName name="_xlnm.Print_Titles" localSheetId="27">'15H'!$3:$3</definedName>
    <definedName name="_xlnm.Print_Titles" localSheetId="28">'15I'!$3:$3</definedName>
    <definedName name="_xlnm.Print_Titles" localSheetId="29">'15J'!$3:$3</definedName>
    <definedName name="_xlnm.Print_Titles" localSheetId="30">'15K'!$3:$3</definedName>
    <definedName name="_xlnm.Print_Titles" localSheetId="13">'Construction '!$2:$2</definedName>
    <definedName name="_xlnm.Print_Titles" localSheetId="12">Consultant!$2:$2</definedName>
    <definedName name="_xlnm.Print_Titles" localSheetId="11">'Contractual Services'!$2:$4</definedName>
    <definedName name="_xlnm.Print_Titles" localSheetId="18">'Direct Administrative '!$2:$2</definedName>
    <definedName name="_xlnm.Print_Titles" localSheetId="23">'Employer Incentives'!$3:$3</definedName>
    <definedName name="_xlnm.Print_Titles" localSheetId="9">'Equipment '!$2:$2</definedName>
    <definedName name="_xlnm.Print_Titles" localSheetId="7">'Fringe Benefits'!$2:$2</definedName>
    <definedName name="_xlnm.Print_Titles" localSheetId="31">'Indirect Costs '!$2:$2</definedName>
    <definedName name="_xlnm.Print_Titles" localSheetId="19">'Miscellaneous (other) Costs '!$2:$2</definedName>
    <definedName name="_xlnm.Print_Titles" localSheetId="35">'Narrative Summary '!$2:$2</definedName>
    <definedName name="_xlnm.Print_Titles" localSheetId="14">'Occupancy '!$2:$2</definedName>
    <definedName name="_xlnm.Print_Titles" localSheetId="6">Personnel!$2:$2</definedName>
    <definedName name="_xlnm.Print_Titles" localSheetId="15">'R &amp; D '!$2:$2</definedName>
    <definedName name="_xlnm.Print_Titles" localSheetId="20">'Related Instruction'!$3:$3</definedName>
    <definedName name="_xlnm.Print_Titles" localSheetId="1">'Section A'!$8:$8</definedName>
    <definedName name="_xlnm.Print_Titles" localSheetId="3">'Section B'!$11:$11</definedName>
    <definedName name="_xlnm.Print_Titles" localSheetId="10">Supplies!$2:$2</definedName>
    <definedName name="_xlnm.Print_Titles" localSheetId="22">'Supportive Services'!$3:$3</definedName>
    <definedName name="_xlnm.Print_Titles" localSheetId="16">'Telecommunications '!$2:$2</definedName>
    <definedName name="_xlnm.Print_Titles" localSheetId="17">'Training &amp; Education'!$2:$2</definedName>
    <definedName name="_xlnm.Print_Titles" localSheetId="8">Travel!$2:$2</definedName>
    <definedName name="_xlnm.Print_Titles" localSheetId="21">'Work Based'!$3:$3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45" l="1"/>
  <c r="I8" i="45"/>
  <c r="I9" i="45"/>
  <c r="I10" i="45"/>
  <c r="I11" i="45"/>
  <c r="I12" i="45"/>
  <c r="I13" i="45"/>
  <c r="I14" i="45"/>
  <c r="I15" i="45"/>
  <c r="I16" i="45"/>
  <c r="I17" i="45"/>
  <c r="I18" i="45"/>
  <c r="I19" i="45"/>
  <c r="I20" i="45"/>
  <c r="I21" i="45"/>
  <c r="I22" i="45"/>
  <c r="I23" i="45"/>
  <c r="I24" i="45"/>
  <c r="I25" i="45"/>
  <c r="I26" i="45"/>
  <c r="I27" i="45"/>
  <c r="I28" i="45"/>
  <c r="I29" i="45"/>
  <c r="I30" i="45"/>
  <c r="I31" i="45"/>
  <c r="I32" i="45"/>
  <c r="I33" i="45"/>
  <c r="I34" i="45"/>
  <c r="I35" i="45"/>
  <c r="I36" i="45"/>
  <c r="I37" i="45"/>
  <c r="I38" i="45"/>
  <c r="I39" i="45"/>
  <c r="I40" i="45"/>
  <c r="I41" i="45"/>
  <c r="I42" i="45"/>
  <c r="I43" i="45"/>
  <c r="I44" i="45"/>
  <c r="I45" i="45"/>
  <c r="I46" i="45"/>
  <c r="I47" i="45"/>
  <c r="I48" i="45"/>
  <c r="I49" i="45"/>
  <c r="I50" i="45"/>
  <c r="I51" i="45"/>
  <c r="I52" i="45"/>
  <c r="I53" i="45"/>
  <c r="I54" i="45"/>
  <c r="I55" i="45"/>
  <c r="I6" i="45"/>
  <c r="A29" i="8"/>
  <c r="A28" i="8"/>
  <c r="A27" i="8"/>
  <c r="A26" i="8"/>
  <c r="H6" i="44" l="1"/>
  <c r="E56" i="45"/>
  <c r="L55" i="45"/>
  <c r="J55" i="45"/>
  <c r="L54" i="45"/>
  <c r="J54" i="45"/>
  <c r="L53" i="45"/>
  <c r="J53" i="45"/>
  <c r="L52" i="45"/>
  <c r="J52" i="45"/>
  <c r="L51" i="45"/>
  <c r="J51" i="45"/>
  <c r="L50" i="45"/>
  <c r="J50" i="45"/>
  <c r="L49" i="45"/>
  <c r="J49" i="45"/>
  <c r="L48" i="45"/>
  <c r="J48" i="45"/>
  <c r="L47" i="45"/>
  <c r="J47" i="45"/>
  <c r="L46" i="45"/>
  <c r="J46" i="45"/>
  <c r="L45" i="45"/>
  <c r="J45" i="45"/>
  <c r="L44" i="45"/>
  <c r="J44" i="45"/>
  <c r="L43" i="45"/>
  <c r="J43" i="45"/>
  <c r="L42" i="45"/>
  <c r="J42" i="45"/>
  <c r="L41" i="45"/>
  <c r="J41" i="45"/>
  <c r="L40" i="45"/>
  <c r="J40" i="45"/>
  <c r="L39" i="45"/>
  <c r="J39" i="45"/>
  <c r="L38" i="45"/>
  <c r="J38" i="45"/>
  <c r="L37" i="45"/>
  <c r="J37" i="45"/>
  <c r="L36" i="45"/>
  <c r="J36" i="45"/>
  <c r="L35" i="45"/>
  <c r="J35" i="45"/>
  <c r="L34" i="45"/>
  <c r="J34" i="45"/>
  <c r="L33" i="45"/>
  <c r="J33" i="45"/>
  <c r="L32" i="45"/>
  <c r="J32" i="45"/>
  <c r="L31" i="45"/>
  <c r="J31" i="45"/>
  <c r="L30" i="45"/>
  <c r="J30" i="45"/>
  <c r="L29" i="45"/>
  <c r="J29" i="45"/>
  <c r="L28" i="45"/>
  <c r="J28" i="45"/>
  <c r="L27" i="45"/>
  <c r="J27" i="45"/>
  <c r="L26" i="45"/>
  <c r="J26" i="45"/>
  <c r="L25" i="45"/>
  <c r="J25" i="45"/>
  <c r="L24" i="45"/>
  <c r="J24" i="45"/>
  <c r="L23" i="45"/>
  <c r="J23" i="45"/>
  <c r="L22" i="45"/>
  <c r="J22" i="45"/>
  <c r="L21" i="45"/>
  <c r="J21" i="45"/>
  <c r="L20" i="45"/>
  <c r="J20" i="45"/>
  <c r="L19" i="45"/>
  <c r="J19" i="45"/>
  <c r="L18" i="45"/>
  <c r="J18" i="45"/>
  <c r="L17" i="45"/>
  <c r="J17" i="45"/>
  <c r="L16" i="45"/>
  <c r="J16" i="45"/>
  <c r="L15" i="45"/>
  <c r="J15" i="45"/>
  <c r="L14" i="45"/>
  <c r="J14" i="45"/>
  <c r="L13" i="45"/>
  <c r="J13" i="45"/>
  <c r="L12" i="45"/>
  <c r="J12" i="45"/>
  <c r="L11" i="45"/>
  <c r="J11" i="45"/>
  <c r="L10" i="45"/>
  <c r="J10" i="45"/>
  <c r="L9" i="45"/>
  <c r="J9" i="45"/>
  <c r="L8" i="45"/>
  <c r="J8" i="45"/>
  <c r="L7" i="45"/>
  <c r="J7" i="45"/>
  <c r="L6" i="45"/>
  <c r="I56" i="45"/>
  <c r="C4" i="45"/>
  <c r="G13" i="44"/>
  <c r="H14" i="44" s="1"/>
  <c r="C13" i="44"/>
  <c r="E5" i="45"/>
  <c r="G5" i="45" l="1"/>
  <c r="J6" i="45"/>
  <c r="J56" i="45" s="1"/>
  <c r="G16" i="44" l="1"/>
  <c r="H17" i="44" s="1"/>
  <c r="H19" i="44" s="1"/>
  <c r="J58" i="45"/>
  <c r="F32" i="25" l="1"/>
  <c r="A36" i="8"/>
  <c r="A35" i="8"/>
  <c r="A34" i="8"/>
  <c r="A33" i="8"/>
  <c r="A33" i="1"/>
  <c r="A32" i="1"/>
  <c r="A31" i="1"/>
  <c r="A30" i="1"/>
  <c r="A28" i="25"/>
  <c r="A27" i="25"/>
  <c r="A26" i="25"/>
  <c r="A25" i="25"/>
  <c r="A275" i="43"/>
  <c r="A272" i="43"/>
  <c r="C270" i="43"/>
  <c r="D267" i="43"/>
  <c r="F267" i="43" s="1"/>
  <c r="F266" i="43"/>
  <c r="F265" i="43"/>
  <c r="F264" i="43"/>
  <c r="F263" i="43"/>
  <c r="F262" i="43"/>
  <c r="F261" i="43"/>
  <c r="F260" i="43"/>
  <c r="F259" i="43"/>
  <c r="F258" i="43"/>
  <c r="F257" i="43"/>
  <c r="F256" i="43"/>
  <c r="F255" i="43"/>
  <c r="F254" i="43"/>
  <c r="F253" i="43"/>
  <c r="F252" i="43"/>
  <c r="F251" i="43"/>
  <c r="F250" i="43"/>
  <c r="F249" i="43"/>
  <c r="F248" i="43"/>
  <c r="F247" i="43"/>
  <c r="F246" i="43"/>
  <c r="F245" i="43"/>
  <c r="F244" i="43"/>
  <c r="F243" i="43"/>
  <c r="F242" i="43"/>
  <c r="F241" i="43"/>
  <c r="F240" i="43"/>
  <c r="F239" i="43"/>
  <c r="F238" i="43"/>
  <c r="F237" i="43"/>
  <c r="F236" i="43"/>
  <c r="F235" i="43"/>
  <c r="F234" i="43"/>
  <c r="F233" i="43"/>
  <c r="F232" i="43"/>
  <c r="F231" i="43"/>
  <c r="F230" i="43"/>
  <c r="F229" i="43"/>
  <c r="F228" i="43"/>
  <c r="F227" i="43"/>
  <c r="F226" i="43"/>
  <c r="F225" i="43"/>
  <c r="F224" i="43"/>
  <c r="F223" i="43"/>
  <c r="F222" i="43"/>
  <c r="F221" i="43"/>
  <c r="F220" i="43"/>
  <c r="F219" i="43"/>
  <c r="F218" i="43"/>
  <c r="F217" i="43"/>
  <c r="F216" i="43"/>
  <c r="F215" i="43"/>
  <c r="F214" i="43"/>
  <c r="F213" i="43"/>
  <c r="F212" i="43"/>
  <c r="F211" i="43"/>
  <c r="F210" i="43"/>
  <c r="F209" i="43"/>
  <c r="F208" i="43"/>
  <c r="F207" i="43"/>
  <c r="F206" i="43"/>
  <c r="F205" i="43"/>
  <c r="F204" i="43"/>
  <c r="F203" i="43"/>
  <c r="F202" i="43"/>
  <c r="F201" i="43"/>
  <c r="F200" i="43"/>
  <c r="F199" i="43"/>
  <c r="F198" i="43"/>
  <c r="F197" i="43"/>
  <c r="F196" i="43"/>
  <c r="F195" i="43"/>
  <c r="F194" i="43"/>
  <c r="F193" i="43"/>
  <c r="F192" i="43"/>
  <c r="F191" i="43"/>
  <c r="F190" i="43"/>
  <c r="F189" i="43"/>
  <c r="F188" i="43"/>
  <c r="F187" i="43"/>
  <c r="F186" i="43"/>
  <c r="F185" i="43"/>
  <c r="F184" i="43"/>
  <c r="F183" i="43"/>
  <c r="F182" i="43"/>
  <c r="F181" i="43"/>
  <c r="F180" i="43"/>
  <c r="F179" i="43"/>
  <c r="F178" i="43"/>
  <c r="F177" i="43"/>
  <c r="F176" i="43"/>
  <c r="F175" i="43"/>
  <c r="F174" i="43"/>
  <c r="F173" i="43"/>
  <c r="F172" i="43"/>
  <c r="F171" i="43"/>
  <c r="F170" i="43"/>
  <c r="F169" i="43"/>
  <c r="F168" i="43"/>
  <c r="F167" i="43"/>
  <c r="F166" i="43"/>
  <c r="F165" i="43"/>
  <c r="F164" i="43"/>
  <c r="F163" i="43"/>
  <c r="F162" i="43"/>
  <c r="F161" i="43"/>
  <c r="F160" i="43"/>
  <c r="F159" i="43"/>
  <c r="F158" i="43"/>
  <c r="F157" i="43"/>
  <c r="F156" i="43"/>
  <c r="F155" i="43"/>
  <c r="F154" i="43"/>
  <c r="F153" i="43"/>
  <c r="F152" i="43"/>
  <c r="F151" i="43"/>
  <c r="F150" i="43"/>
  <c r="F149" i="43"/>
  <c r="F148" i="43"/>
  <c r="F147" i="43"/>
  <c r="F146" i="43"/>
  <c r="F145" i="43"/>
  <c r="F144" i="43"/>
  <c r="F143" i="43"/>
  <c r="F142" i="43"/>
  <c r="F141" i="43"/>
  <c r="D140" i="43"/>
  <c r="F140" i="43" s="1"/>
  <c r="D139" i="43"/>
  <c r="F139" i="43" s="1"/>
  <c r="D138" i="43"/>
  <c r="F138" i="43" s="1"/>
  <c r="D135" i="43"/>
  <c r="F135" i="43" s="1"/>
  <c r="F134" i="43"/>
  <c r="F133" i="43"/>
  <c r="F132" i="43"/>
  <c r="F131" i="43"/>
  <c r="F130" i="43"/>
  <c r="F129" i="43"/>
  <c r="F128" i="43"/>
  <c r="F127" i="43"/>
  <c r="F126" i="43"/>
  <c r="F125" i="43"/>
  <c r="F124" i="43"/>
  <c r="F123" i="43"/>
  <c r="F122" i="43"/>
  <c r="F121" i="43"/>
  <c r="F120" i="43"/>
  <c r="F119" i="43"/>
  <c r="F118" i="43"/>
  <c r="F117" i="43"/>
  <c r="F116" i="43"/>
  <c r="F115" i="43"/>
  <c r="F114" i="43"/>
  <c r="F113" i="43"/>
  <c r="F112" i="43"/>
  <c r="F111" i="43"/>
  <c r="F110" i="43"/>
  <c r="F109" i="43"/>
  <c r="F108" i="43"/>
  <c r="F107" i="43"/>
  <c r="F106" i="43"/>
  <c r="F105" i="43"/>
  <c r="F104" i="43"/>
  <c r="F103" i="43"/>
  <c r="F102" i="43"/>
  <c r="F101" i="43"/>
  <c r="F100" i="43"/>
  <c r="F99" i="43"/>
  <c r="F98" i="43"/>
  <c r="F97" i="43"/>
  <c r="F96" i="43"/>
  <c r="F95" i="43"/>
  <c r="F94" i="43"/>
  <c r="F93" i="43"/>
  <c r="F92" i="43"/>
  <c r="F91" i="43"/>
  <c r="F90" i="43"/>
  <c r="F89" i="43"/>
  <c r="F88" i="43"/>
  <c r="F87" i="43"/>
  <c r="F86" i="43"/>
  <c r="F85" i="43"/>
  <c r="F84" i="43"/>
  <c r="F83" i="43"/>
  <c r="F82" i="43"/>
  <c r="F81" i="43"/>
  <c r="F80" i="43"/>
  <c r="F79" i="43"/>
  <c r="F78" i="43"/>
  <c r="F77" i="43"/>
  <c r="F76" i="43"/>
  <c r="F75" i="43"/>
  <c r="F74" i="43"/>
  <c r="F73" i="43"/>
  <c r="F72" i="43"/>
  <c r="F71" i="43"/>
  <c r="F70" i="43"/>
  <c r="F69" i="43"/>
  <c r="F68" i="43"/>
  <c r="F67" i="43"/>
  <c r="F66" i="43"/>
  <c r="F65" i="43"/>
  <c r="F64" i="43"/>
  <c r="F63" i="43"/>
  <c r="F62" i="43"/>
  <c r="F61" i="43"/>
  <c r="F60" i="43"/>
  <c r="F59" i="43"/>
  <c r="F58" i="43"/>
  <c r="F57" i="43"/>
  <c r="F56" i="43"/>
  <c r="F55" i="43"/>
  <c r="F54" i="43"/>
  <c r="F53" i="43"/>
  <c r="F52" i="43"/>
  <c r="F51" i="43"/>
  <c r="F50" i="43"/>
  <c r="F49" i="43"/>
  <c r="F48" i="43"/>
  <c r="F47" i="43"/>
  <c r="F46" i="43"/>
  <c r="F45" i="43"/>
  <c r="F44" i="43"/>
  <c r="F43" i="43"/>
  <c r="F42" i="43"/>
  <c r="F41" i="43"/>
  <c r="F40" i="43"/>
  <c r="F39" i="43"/>
  <c r="F38" i="43"/>
  <c r="F37" i="43"/>
  <c r="F36" i="43"/>
  <c r="F35" i="43"/>
  <c r="F34" i="43"/>
  <c r="F33" i="43"/>
  <c r="F32" i="43"/>
  <c r="F31" i="43"/>
  <c r="F30" i="43"/>
  <c r="F29" i="43"/>
  <c r="F28" i="43"/>
  <c r="F27" i="43"/>
  <c r="F26" i="43"/>
  <c r="F25" i="43"/>
  <c r="F24" i="43"/>
  <c r="F23" i="43"/>
  <c r="F22" i="43"/>
  <c r="F21" i="43"/>
  <c r="F20" i="43"/>
  <c r="F19" i="43"/>
  <c r="F18" i="43"/>
  <c r="F17" i="43"/>
  <c r="F16" i="43"/>
  <c r="F15" i="43"/>
  <c r="F14" i="43"/>
  <c r="F13" i="43"/>
  <c r="F12" i="43"/>
  <c r="F11" i="43"/>
  <c r="F10" i="43"/>
  <c r="F9" i="43"/>
  <c r="D8" i="43"/>
  <c r="F8" i="43" s="1"/>
  <c r="D7" i="43"/>
  <c r="F7" i="43" s="1"/>
  <c r="D6" i="43"/>
  <c r="F6" i="43" s="1"/>
  <c r="F1" i="43"/>
  <c r="A275" i="42"/>
  <c r="A272" i="42"/>
  <c r="C270" i="42"/>
  <c r="D267" i="42"/>
  <c r="F267" i="42" s="1"/>
  <c r="F266" i="42"/>
  <c r="F265" i="42"/>
  <c r="F264" i="42"/>
  <c r="F263" i="42"/>
  <c r="F262" i="42"/>
  <c r="F261" i="42"/>
  <c r="F260" i="42"/>
  <c r="F259" i="42"/>
  <c r="F258" i="42"/>
  <c r="F257" i="42"/>
  <c r="F256" i="42"/>
  <c r="F255" i="42"/>
  <c r="F254" i="42"/>
  <c r="F253" i="42"/>
  <c r="F252" i="42"/>
  <c r="F251" i="42"/>
  <c r="F250" i="42"/>
  <c r="F249" i="42"/>
  <c r="F248" i="42"/>
  <c r="F247" i="42"/>
  <c r="F246" i="42"/>
  <c r="F245" i="42"/>
  <c r="F244" i="42"/>
  <c r="F243" i="42"/>
  <c r="F242" i="42"/>
  <c r="F241" i="42"/>
  <c r="F240" i="42"/>
  <c r="F239" i="42"/>
  <c r="F238" i="42"/>
  <c r="F237" i="42"/>
  <c r="F236" i="42"/>
  <c r="F235" i="42"/>
  <c r="F234" i="42"/>
  <c r="F233" i="42"/>
  <c r="F232" i="42"/>
  <c r="F231" i="42"/>
  <c r="F230" i="42"/>
  <c r="F229" i="42"/>
  <c r="F228" i="42"/>
  <c r="F227" i="42"/>
  <c r="F226" i="42"/>
  <c r="F225" i="42"/>
  <c r="F224" i="42"/>
  <c r="F223" i="42"/>
  <c r="F222" i="42"/>
  <c r="F221" i="42"/>
  <c r="F220" i="42"/>
  <c r="F219" i="42"/>
  <c r="F218" i="42"/>
  <c r="F217" i="42"/>
  <c r="F216" i="42"/>
  <c r="F215" i="42"/>
  <c r="F214" i="42"/>
  <c r="F213" i="42"/>
  <c r="F212" i="42"/>
  <c r="F211" i="42"/>
  <c r="F210" i="42"/>
  <c r="F209" i="42"/>
  <c r="F208" i="42"/>
  <c r="F207" i="42"/>
  <c r="F206" i="42"/>
  <c r="F205" i="42"/>
  <c r="F204" i="42"/>
  <c r="F203" i="42"/>
  <c r="F202" i="42"/>
  <c r="F201" i="42"/>
  <c r="F200" i="42"/>
  <c r="F199" i="42"/>
  <c r="F198" i="42"/>
  <c r="F197" i="42"/>
  <c r="F196" i="42"/>
  <c r="F195" i="42"/>
  <c r="F194" i="42"/>
  <c r="F193" i="42"/>
  <c r="F192" i="42"/>
  <c r="F191" i="42"/>
  <c r="F190" i="42"/>
  <c r="F189" i="42"/>
  <c r="F188" i="42"/>
  <c r="F187" i="42"/>
  <c r="F186" i="42"/>
  <c r="F185" i="42"/>
  <c r="F184" i="42"/>
  <c r="F183" i="42"/>
  <c r="F182" i="42"/>
  <c r="F181" i="42"/>
  <c r="F180" i="42"/>
  <c r="F179" i="42"/>
  <c r="F178" i="42"/>
  <c r="F177" i="42"/>
  <c r="F176" i="42"/>
  <c r="F175" i="42"/>
  <c r="F174" i="42"/>
  <c r="F173" i="42"/>
  <c r="F172" i="42"/>
  <c r="F171" i="42"/>
  <c r="F170" i="42"/>
  <c r="F169" i="42"/>
  <c r="F168" i="42"/>
  <c r="F167" i="42"/>
  <c r="F166" i="42"/>
  <c r="F165" i="42"/>
  <c r="F164" i="42"/>
  <c r="F163" i="42"/>
  <c r="F162" i="42"/>
  <c r="F161" i="42"/>
  <c r="F160" i="42"/>
  <c r="F159" i="42"/>
  <c r="F158" i="42"/>
  <c r="F157" i="42"/>
  <c r="F156" i="42"/>
  <c r="F155" i="42"/>
  <c r="F154" i="42"/>
  <c r="F153" i="42"/>
  <c r="F152" i="42"/>
  <c r="F151" i="42"/>
  <c r="F150" i="42"/>
  <c r="F149" i="42"/>
  <c r="F148" i="42"/>
  <c r="F147" i="42"/>
  <c r="F146" i="42"/>
  <c r="F145" i="42"/>
  <c r="F144" i="42"/>
  <c r="F143" i="42"/>
  <c r="F142" i="42"/>
  <c r="F141" i="42"/>
  <c r="D140" i="42"/>
  <c r="F140" i="42" s="1"/>
  <c r="D139" i="42"/>
  <c r="F139" i="42" s="1"/>
  <c r="D138" i="42"/>
  <c r="F138" i="42" s="1"/>
  <c r="D135" i="42"/>
  <c r="F135" i="42" s="1"/>
  <c r="F134" i="42"/>
  <c r="F133" i="42"/>
  <c r="F132" i="42"/>
  <c r="F131" i="42"/>
  <c r="F130" i="42"/>
  <c r="F129" i="42"/>
  <c r="F128" i="42"/>
  <c r="F127" i="42"/>
  <c r="F126" i="42"/>
  <c r="F125" i="42"/>
  <c r="F124" i="42"/>
  <c r="F123" i="42"/>
  <c r="F122" i="42"/>
  <c r="F121" i="42"/>
  <c r="F120" i="42"/>
  <c r="F119" i="42"/>
  <c r="F118" i="42"/>
  <c r="F117" i="42"/>
  <c r="F116" i="42"/>
  <c r="F115" i="42"/>
  <c r="F114" i="42"/>
  <c r="F113" i="42"/>
  <c r="F112" i="42"/>
  <c r="F111" i="42"/>
  <c r="F110" i="42"/>
  <c r="F109" i="42"/>
  <c r="F108" i="42"/>
  <c r="F107" i="42"/>
  <c r="F106" i="42"/>
  <c r="F105" i="42"/>
  <c r="F104" i="42"/>
  <c r="F103" i="42"/>
  <c r="F102" i="42"/>
  <c r="F101" i="42"/>
  <c r="F100" i="42"/>
  <c r="F99" i="42"/>
  <c r="F98" i="42"/>
  <c r="F97" i="42"/>
  <c r="F96" i="42"/>
  <c r="F95" i="42"/>
  <c r="F94" i="42"/>
  <c r="F93" i="42"/>
  <c r="F92" i="42"/>
  <c r="F91" i="42"/>
  <c r="F90" i="42"/>
  <c r="F89" i="42"/>
  <c r="F88" i="42"/>
  <c r="F87" i="42"/>
  <c r="F86" i="42"/>
  <c r="F85" i="42"/>
  <c r="F84" i="42"/>
  <c r="F83" i="42"/>
  <c r="F82" i="42"/>
  <c r="F81" i="42"/>
  <c r="F80" i="42"/>
  <c r="F79" i="42"/>
  <c r="F78" i="42"/>
  <c r="F77" i="42"/>
  <c r="F76" i="42"/>
  <c r="F75" i="42"/>
  <c r="F74" i="42"/>
  <c r="F73" i="42"/>
  <c r="F72" i="42"/>
  <c r="F71" i="42"/>
  <c r="F70" i="42"/>
  <c r="F69" i="42"/>
  <c r="F68" i="42"/>
  <c r="F67" i="42"/>
  <c r="F66" i="42"/>
  <c r="F65" i="42"/>
  <c r="F64" i="42"/>
  <c r="F63" i="42"/>
  <c r="F62" i="42"/>
  <c r="F61" i="42"/>
  <c r="F60" i="42"/>
  <c r="F59" i="42"/>
  <c r="F58" i="42"/>
  <c r="F57" i="42"/>
  <c r="F56" i="42"/>
  <c r="F55" i="42"/>
  <c r="F54" i="42"/>
  <c r="F53" i="42"/>
  <c r="F52" i="42"/>
  <c r="F51" i="42"/>
  <c r="F50" i="42"/>
  <c r="F49" i="42"/>
  <c r="F48" i="42"/>
  <c r="F47" i="42"/>
  <c r="F46" i="42"/>
  <c r="F45" i="42"/>
  <c r="F44" i="42"/>
  <c r="F43" i="42"/>
  <c r="F42" i="42"/>
  <c r="F41" i="42"/>
  <c r="F40" i="42"/>
  <c r="F39" i="42"/>
  <c r="F38" i="42"/>
  <c r="F37" i="42"/>
  <c r="F36" i="42"/>
  <c r="F35" i="42"/>
  <c r="F34" i="42"/>
  <c r="F33" i="42"/>
  <c r="F32" i="42"/>
  <c r="F31" i="42"/>
  <c r="F30" i="42"/>
  <c r="F29" i="42"/>
  <c r="F28" i="42"/>
  <c r="F27" i="42"/>
  <c r="F26" i="42"/>
  <c r="F25" i="42"/>
  <c r="F24" i="42"/>
  <c r="F23" i="42"/>
  <c r="F22" i="42"/>
  <c r="F21" i="42"/>
  <c r="F20" i="42"/>
  <c r="F19" i="42"/>
  <c r="F18" i="42"/>
  <c r="F17" i="42"/>
  <c r="F16" i="42"/>
  <c r="F15" i="42"/>
  <c r="F14" i="42"/>
  <c r="F13" i="42"/>
  <c r="F12" i="42"/>
  <c r="F11" i="42"/>
  <c r="F10" i="42"/>
  <c r="F9" i="42"/>
  <c r="D8" i="42"/>
  <c r="F8" i="42" s="1"/>
  <c r="D7" i="42"/>
  <c r="F7" i="42" s="1"/>
  <c r="D6" i="42"/>
  <c r="F6" i="42" s="1"/>
  <c r="F1" i="42"/>
  <c r="A275" i="41"/>
  <c r="A272" i="41"/>
  <c r="C270" i="41"/>
  <c r="D267" i="41"/>
  <c r="F267" i="41" s="1"/>
  <c r="F266" i="41"/>
  <c r="F265" i="41"/>
  <c r="F264" i="41"/>
  <c r="F263" i="41"/>
  <c r="F262" i="41"/>
  <c r="F261" i="41"/>
  <c r="F260" i="41"/>
  <c r="F259" i="41"/>
  <c r="F258" i="41"/>
  <c r="F257" i="41"/>
  <c r="F256" i="41"/>
  <c r="F255" i="41"/>
  <c r="F254" i="41"/>
  <c r="F253" i="41"/>
  <c r="F252" i="41"/>
  <c r="F251" i="41"/>
  <c r="F250" i="41"/>
  <c r="F249" i="41"/>
  <c r="F248" i="41"/>
  <c r="F247" i="41"/>
  <c r="F246" i="41"/>
  <c r="F245" i="41"/>
  <c r="F244" i="41"/>
  <c r="F243" i="41"/>
  <c r="F242" i="41"/>
  <c r="F241" i="41"/>
  <c r="F240" i="41"/>
  <c r="F239" i="41"/>
  <c r="F238" i="41"/>
  <c r="F237" i="41"/>
  <c r="F236" i="41"/>
  <c r="F235" i="41"/>
  <c r="F234" i="41"/>
  <c r="F233" i="41"/>
  <c r="F232" i="41"/>
  <c r="F231" i="41"/>
  <c r="F230" i="41"/>
  <c r="F229" i="41"/>
  <c r="F228" i="41"/>
  <c r="F227" i="41"/>
  <c r="F226" i="41"/>
  <c r="F225" i="41"/>
  <c r="F224" i="41"/>
  <c r="F223" i="41"/>
  <c r="F222" i="41"/>
  <c r="F221" i="41"/>
  <c r="F220" i="41"/>
  <c r="F219" i="41"/>
  <c r="F218" i="41"/>
  <c r="F217" i="41"/>
  <c r="F216" i="41"/>
  <c r="F215" i="41"/>
  <c r="F214" i="41"/>
  <c r="F213" i="41"/>
  <c r="F212" i="41"/>
  <c r="F211" i="41"/>
  <c r="F210" i="41"/>
  <c r="F209" i="41"/>
  <c r="F208" i="41"/>
  <c r="F207" i="41"/>
  <c r="F206" i="41"/>
  <c r="F205" i="41"/>
  <c r="F204" i="41"/>
  <c r="F203" i="41"/>
  <c r="F202" i="41"/>
  <c r="F201" i="41"/>
  <c r="F200" i="41"/>
  <c r="F199" i="41"/>
  <c r="F198" i="41"/>
  <c r="F197" i="41"/>
  <c r="F196" i="41"/>
  <c r="F195" i="41"/>
  <c r="F194" i="41"/>
  <c r="F193" i="41"/>
  <c r="F192" i="41"/>
  <c r="F191" i="41"/>
  <c r="F190" i="41"/>
  <c r="F189" i="41"/>
  <c r="F188" i="41"/>
  <c r="F187" i="41"/>
  <c r="F186" i="41"/>
  <c r="F185" i="41"/>
  <c r="F184" i="41"/>
  <c r="F183" i="41"/>
  <c r="F182" i="41"/>
  <c r="F181" i="41"/>
  <c r="F180" i="41"/>
  <c r="F179" i="41"/>
  <c r="F178" i="41"/>
  <c r="F177" i="41"/>
  <c r="F176" i="41"/>
  <c r="F175" i="41"/>
  <c r="F174" i="41"/>
  <c r="F173" i="41"/>
  <c r="F172" i="41"/>
  <c r="F171" i="41"/>
  <c r="F170" i="41"/>
  <c r="F169" i="41"/>
  <c r="F168" i="41"/>
  <c r="F167" i="41"/>
  <c r="F166" i="41"/>
  <c r="F165" i="41"/>
  <c r="F164" i="41"/>
  <c r="F163" i="41"/>
  <c r="F162" i="41"/>
  <c r="F161" i="41"/>
  <c r="F160" i="41"/>
  <c r="F159" i="41"/>
  <c r="F158" i="41"/>
  <c r="F157" i="41"/>
  <c r="F156" i="41"/>
  <c r="F155" i="41"/>
  <c r="F154" i="41"/>
  <c r="F153" i="41"/>
  <c r="F152" i="41"/>
  <c r="F151" i="41"/>
  <c r="F150" i="41"/>
  <c r="F149" i="41"/>
  <c r="F148" i="41"/>
  <c r="F147" i="41"/>
  <c r="F146" i="41"/>
  <c r="F145" i="41"/>
  <c r="F144" i="41"/>
  <c r="F143" i="41"/>
  <c r="F142" i="41"/>
  <c r="F141" i="41"/>
  <c r="D140" i="41"/>
  <c r="F140" i="41" s="1"/>
  <c r="D139" i="41"/>
  <c r="F139" i="41" s="1"/>
  <c r="D138" i="41"/>
  <c r="F138" i="41" s="1"/>
  <c r="D135" i="41"/>
  <c r="F135" i="41" s="1"/>
  <c r="F134" i="41"/>
  <c r="F133" i="41"/>
  <c r="F132" i="41"/>
  <c r="F131" i="41"/>
  <c r="F130" i="41"/>
  <c r="F129" i="41"/>
  <c r="F128" i="41"/>
  <c r="F127" i="41"/>
  <c r="F126" i="41"/>
  <c r="F125" i="41"/>
  <c r="F124" i="41"/>
  <c r="F123" i="41"/>
  <c r="F122" i="41"/>
  <c r="F121" i="41"/>
  <c r="F120" i="41"/>
  <c r="F119" i="41"/>
  <c r="F118" i="41"/>
  <c r="F117" i="41"/>
  <c r="F116" i="41"/>
  <c r="F115" i="41"/>
  <c r="F114" i="41"/>
  <c r="F113" i="41"/>
  <c r="F112" i="41"/>
  <c r="F111" i="41"/>
  <c r="F110" i="41"/>
  <c r="F109" i="41"/>
  <c r="F108" i="41"/>
  <c r="F107" i="41"/>
  <c r="F106" i="41"/>
  <c r="F105" i="41"/>
  <c r="F104" i="41"/>
  <c r="F103" i="41"/>
  <c r="F102" i="41"/>
  <c r="F101" i="41"/>
  <c r="F100" i="41"/>
  <c r="F99" i="41"/>
  <c r="F98" i="41"/>
  <c r="F97" i="41"/>
  <c r="F96" i="41"/>
  <c r="F95" i="41"/>
  <c r="F94" i="41"/>
  <c r="F93" i="41"/>
  <c r="F92" i="41"/>
  <c r="F91" i="41"/>
  <c r="F90" i="41"/>
  <c r="F89" i="41"/>
  <c r="F88" i="41"/>
  <c r="F87" i="41"/>
  <c r="F86" i="41"/>
  <c r="F85" i="41"/>
  <c r="F84" i="41"/>
  <c r="F83" i="41"/>
  <c r="F82" i="41"/>
  <c r="F81" i="41"/>
  <c r="F80" i="41"/>
  <c r="F79" i="41"/>
  <c r="F78" i="41"/>
  <c r="F77" i="41"/>
  <c r="F76" i="41"/>
  <c r="F75" i="41"/>
  <c r="F74" i="41"/>
  <c r="F73" i="41"/>
  <c r="F72" i="41"/>
  <c r="F71" i="41"/>
  <c r="F70" i="41"/>
  <c r="F69" i="41"/>
  <c r="F68" i="41"/>
  <c r="F67" i="41"/>
  <c r="F66" i="41"/>
  <c r="F65" i="41"/>
  <c r="F64" i="41"/>
  <c r="F63" i="41"/>
  <c r="F62" i="41"/>
  <c r="F61" i="41"/>
  <c r="F60" i="41"/>
  <c r="F59" i="41"/>
  <c r="F58" i="41"/>
  <c r="F57" i="41"/>
  <c r="F56" i="41"/>
  <c r="F55" i="41"/>
  <c r="F54" i="41"/>
  <c r="F53" i="41"/>
  <c r="F52" i="41"/>
  <c r="F51" i="41"/>
  <c r="F50" i="41"/>
  <c r="F49" i="41"/>
  <c r="F48" i="41"/>
  <c r="F47" i="41"/>
  <c r="F46" i="41"/>
  <c r="F45" i="41"/>
  <c r="F44" i="41"/>
  <c r="F43" i="41"/>
  <c r="F42" i="41"/>
  <c r="F41" i="41"/>
  <c r="F40" i="41"/>
  <c r="F39" i="41"/>
  <c r="F38" i="41"/>
  <c r="F37" i="41"/>
  <c r="F36" i="41"/>
  <c r="F35" i="41"/>
  <c r="F34" i="41"/>
  <c r="F33" i="41"/>
  <c r="F32" i="41"/>
  <c r="F31" i="41"/>
  <c r="F30" i="41"/>
  <c r="F29" i="41"/>
  <c r="F28" i="41"/>
  <c r="F27" i="41"/>
  <c r="F26" i="41"/>
  <c r="F25" i="41"/>
  <c r="F24" i="41"/>
  <c r="F23" i="41"/>
  <c r="F22" i="41"/>
  <c r="F21" i="41"/>
  <c r="F20" i="41"/>
  <c r="F19" i="41"/>
  <c r="F18" i="41"/>
  <c r="F17" i="41"/>
  <c r="F16" i="41"/>
  <c r="F15" i="41"/>
  <c r="F14" i="41"/>
  <c r="F13" i="41"/>
  <c r="F12" i="41"/>
  <c r="F11" i="41"/>
  <c r="F10" i="41"/>
  <c r="F9" i="41"/>
  <c r="D8" i="41"/>
  <c r="F8" i="41" s="1"/>
  <c r="D7" i="41"/>
  <c r="F7" i="41" s="1"/>
  <c r="D6" i="41"/>
  <c r="F6" i="41" s="1"/>
  <c r="F1" i="41"/>
  <c r="A275" i="40"/>
  <c r="A272" i="40"/>
  <c r="C270" i="40"/>
  <c r="D267" i="40"/>
  <c r="F267" i="40" s="1"/>
  <c r="F266" i="40"/>
  <c r="F265" i="40"/>
  <c r="F264" i="40"/>
  <c r="F263" i="40"/>
  <c r="F262" i="40"/>
  <c r="F261" i="40"/>
  <c r="F260" i="40"/>
  <c r="F259" i="40"/>
  <c r="F258" i="40"/>
  <c r="F257" i="40"/>
  <c r="F256" i="40"/>
  <c r="F255" i="40"/>
  <c r="F254" i="40"/>
  <c r="F253" i="40"/>
  <c r="F252" i="40"/>
  <c r="F251" i="40"/>
  <c r="F250" i="40"/>
  <c r="F249" i="40"/>
  <c r="F248" i="40"/>
  <c r="F247" i="40"/>
  <c r="F246" i="40"/>
  <c r="F245" i="40"/>
  <c r="F244" i="40"/>
  <c r="F243" i="40"/>
  <c r="F242" i="40"/>
  <c r="F241" i="40"/>
  <c r="F240" i="40"/>
  <c r="F239" i="40"/>
  <c r="F238" i="40"/>
  <c r="F237" i="40"/>
  <c r="F236" i="40"/>
  <c r="F235" i="40"/>
  <c r="F234" i="40"/>
  <c r="F233" i="40"/>
  <c r="F232" i="40"/>
  <c r="F231" i="40"/>
  <c r="F230" i="40"/>
  <c r="F229" i="40"/>
  <c r="F228" i="40"/>
  <c r="F227" i="40"/>
  <c r="F226" i="40"/>
  <c r="F225" i="40"/>
  <c r="F224" i="40"/>
  <c r="F223" i="40"/>
  <c r="F222" i="40"/>
  <c r="F221" i="40"/>
  <c r="F220" i="40"/>
  <c r="F219" i="40"/>
  <c r="F218" i="40"/>
  <c r="F217" i="40"/>
  <c r="F216" i="40"/>
  <c r="F215" i="40"/>
  <c r="F214" i="40"/>
  <c r="F213" i="40"/>
  <c r="F212" i="40"/>
  <c r="F211" i="40"/>
  <c r="F210" i="40"/>
  <c r="F209" i="40"/>
  <c r="F208" i="40"/>
  <c r="F207" i="40"/>
  <c r="F206" i="40"/>
  <c r="F205" i="40"/>
  <c r="F204" i="40"/>
  <c r="F203" i="40"/>
  <c r="F202" i="40"/>
  <c r="F201" i="40"/>
  <c r="F200" i="40"/>
  <c r="F199" i="40"/>
  <c r="F198" i="40"/>
  <c r="F197" i="40"/>
  <c r="F196" i="40"/>
  <c r="F195" i="40"/>
  <c r="F194" i="40"/>
  <c r="F193" i="40"/>
  <c r="F192" i="40"/>
  <c r="F191" i="40"/>
  <c r="F190" i="40"/>
  <c r="F189" i="40"/>
  <c r="F188" i="40"/>
  <c r="F187" i="40"/>
  <c r="F186" i="40"/>
  <c r="F185" i="40"/>
  <c r="F184" i="40"/>
  <c r="F183" i="40"/>
  <c r="F182" i="40"/>
  <c r="F181" i="40"/>
  <c r="F180" i="40"/>
  <c r="F179" i="40"/>
  <c r="F178" i="40"/>
  <c r="F177" i="40"/>
  <c r="F176" i="40"/>
  <c r="F175" i="40"/>
  <c r="F174" i="40"/>
  <c r="F173" i="40"/>
  <c r="F172" i="40"/>
  <c r="F171" i="40"/>
  <c r="F170" i="40"/>
  <c r="F169" i="40"/>
  <c r="F168" i="40"/>
  <c r="F167" i="40"/>
  <c r="F166" i="40"/>
  <c r="F165" i="40"/>
  <c r="F164" i="40"/>
  <c r="F163" i="40"/>
  <c r="F162" i="40"/>
  <c r="F161" i="40"/>
  <c r="F160" i="40"/>
  <c r="F159" i="40"/>
  <c r="F158" i="40"/>
  <c r="F157" i="40"/>
  <c r="F156" i="40"/>
  <c r="F155" i="40"/>
  <c r="F154" i="40"/>
  <c r="F153" i="40"/>
  <c r="F152" i="40"/>
  <c r="F151" i="40"/>
  <c r="F150" i="40"/>
  <c r="F149" i="40"/>
  <c r="F148" i="40"/>
  <c r="F147" i="40"/>
  <c r="F146" i="40"/>
  <c r="F145" i="40"/>
  <c r="F144" i="40"/>
  <c r="F143" i="40"/>
  <c r="F142" i="40"/>
  <c r="F141" i="40"/>
  <c r="D140" i="40"/>
  <c r="F140" i="40" s="1"/>
  <c r="D139" i="40"/>
  <c r="F139" i="40" s="1"/>
  <c r="D138" i="40"/>
  <c r="F138" i="40" s="1"/>
  <c r="D135" i="40"/>
  <c r="F135" i="40" s="1"/>
  <c r="F134" i="40"/>
  <c r="F133" i="40"/>
  <c r="F132" i="40"/>
  <c r="F131" i="40"/>
  <c r="F130" i="40"/>
  <c r="F129" i="40"/>
  <c r="F128" i="40"/>
  <c r="F127" i="40"/>
  <c r="F126" i="40"/>
  <c r="F125" i="40"/>
  <c r="F124" i="40"/>
  <c r="F123" i="40"/>
  <c r="F122" i="40"/>
  <c r="F121" i="40"/>
  <c r="F120" i="40"/>
  <c r="F119" i="40"/>
  <c r="F118" i="40"/>
  <c r="F117" i="40"/>
  <c r="F116" i="40"/>
  <c r="F115" i="40"/>
  <c r="F114" i="40"/>
  <c r="F113" i="40"/>
  <c r="F112" i="40"/>
  <c r="F111" i="40"/>
  <c r="F110" i="40"/>
  <c r="F109" i="40"/>
  <c r="F108" i="40"/>
  <c r="F107" i="40"/>
  <c r="F106" i="40"/>
  <c r="F105" i="40"/>
  <c r="F104" i="40"/>
  <c r="F103" i="40"/>
  <c r="F102" i="40"/>
  <c r="F101" i="40"/>
  <c r="F100" i="40"/>
  <c r="F99" i="40"/>
  <c r="F98" i="40"/>
  <c r="F97" i="40"/>
  <c r="F96" i="40"/>
  <c r="F95" i="40"/>
  <c r="F94" i="40"/>
  <c r="F93" i="40"/>
  <c r="F92" i="40"/>
  <c r="F91" i="40"/>
  <c r="F90" i="40"/>
  <c r="F89" i="40"/>
  <c r="F88" i="40"/>
  <c r="F87" i="40"/>
  <c r="F86" i="40"/>
  <c r="F85" i="40"/>
  <c r="F84" i="40"/>
  <c r="F83" i="40"/>
  <c r="F82" i="40"/>
  <c r="F81" i="40"/>
  <c r="F80" i="40"/>
  <c r="F79" i="40"/>
  <c r="F78" i="40"/>
  <c r="F77" i="40"/>
  <c r="F76" i="40"/>
  <c r="F75" i="40"/>
  <c r="F74" i="40"/>
  <c r="F73" i="40"/>
  <c r="F72" i="40"/>
  <c r="F71" i="40"/>
  <c r="F70" i="40"/>
  <c r="F69" i="40"/>
  <c r="F68" i="40"/>
  <c r="F67" i="40"/>
  <c r="F66" i="40"/>
  <c r="F65" i="40"/>
  <c r="F64" i="40"/>
  <c r="F63" i="40"/>
  <c r="F62" i="40"/>
  <c r="F61" i="40"/>
  <c r="F60" i="40"/>
  <c r="F59" i="40"/>
  <c r="F58" i="40"/>
  <c r="F57" i="40"/>
  <c r="F56" i="40"/>
  <c r="F55" i="40"/>
  <c r="F54" i="40"/>
  <c r="F53" i="40"/>
  <c r="F52" i="40"/>
  <c r="F51" i="40"/>
  <c r="F50" i="40"/>
  <c r="F49" i="40"/>
  <c r="F48" i="40"/>
  <c r="F47" i="40"/>
  <c r="F46" i="40"/>
  <c r="F45" i="40"/>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13" i="40"/>
  <c r="F12" i="40"/>
  <c r="F11" i="40"/>
  <c r="F10" i="40"/>
  <c r="F9" i="40"/>
  <c r="D8" i="40"/>
  <c r="F8" i="40" s="1"/>
  <c r="D7" i="40"/>
  <c r="F7" i="40" s="1"/>
  <c r="D6" i="40"/>
  <c r="F6" i="40" s="1"/>
  <c r="F1" i="40"/>
  <c r="D5" i="24"/>
  <c r="D6" i="24"/>
  <c r="D12" i="24"/>
  <c r="D11" i="24"/>
  <c r="A32" i="8"/>
  <c r="A31" i="8"/>
  <c r="A30" i="8"/>
  <c r="A29" i="1"/>
  <c r="A28" i="1"/>
  <c r="A27" i="1"/>
  <c r="A26" i="1"/>
  <c r="A25" i="1"/>
  <c r="A24" i="1"/>
  <c r="A23" i="1"/>
  <c r="A24" i="25"/>
  <c r="A23" i="25"/>
  <c r="A22" i="25"/>
  <c r="A21" i="25"/>
  <c r="A20" i="25"/>
  <c r="A19" i="25"/>
  <c r="A18" i="25"/>
  <c r="A275" i="39"/>
  <c r="A272" i="39"/>
  <c r="C270" i="39"/>
  <c r="D267" i="39"/>
  <c r="F267" i="39" s="1"/>
  <c r="F266" i="39"/>
  <c r="F265" i="39"/>
  <c r="F264" i="39"/>
  <c r="F263" i="39"/>
  <c r="F262" i="39"/>
  <c r="F261" i="39"/>
  <c r="F260" i="39"/>
  <c r="F259" i="39"/>
  <c r="F258" i="39"/>
  <c r="F257" i="39"/>
  <c r="F256" i="39"/>
  <c r="F255" i="39"/>
  <c r="F254" i="39"/>
  <c r="F253" i="39"/>
  <c r="F252" i="39"/>
  <c r="F251" i="39"/>
  <c r="F250" i="39"/>
  <c r="F249" i="39"/>
  <c r="F248" i="39"/>
  <c r="F247" i="39"/>
  <c r="F246" i="39"/>
  <c r="F245" i="39"/>
  <c r="F244" i="39"/>
  <c r="F243" i="39"/>
  <c r="F242" i="39"/>
  <c r="F241" i="39"/>
  <c r="F240" i="39"/>
  <c r="F239" i="39"/>
  <c r="F238" i="39"/>
  <c r="F237" i="39"/>
  <c r="F236" i="39"/>
  <c r="F235" i="39"/>
  <c r="F234" i="39"/>
  <c r="F233" i="39"/>
  <c r="F232" i="39"/>
  <c r="F231" i="39"/>
  <c r="F230" i="39"/>
  <c r="F229" i="39"/>
  <c r="F228" i="39"/>
  <c r="F227" i="39"/>
  <c r="F226" i="39"/>
  <c r="F225" i="39"/>
  <c r="F224" i="39"/>
  <c r="F223" i="39"/>
  <c r="F222" i="39"/>
  <c r="F221" i="39"/>
  <c r="F220" i="39"/>
  <c r="F219" i="39"/>
  <c r="F218" i="39"/>
  <c r="F217" i="39"/>
  <c r="F216" i="39"/>
  <c r="F215" i="39"/>
  <c r="F214" i="39"/>
  <c r="F213" i="39"/>
  <c r="F212" i="39"/>
  <c r="F211" i="39"/>
  <c r="F210" i="39"/>
  <c r="F209" i="39"/>
  <c r="F208" i="39"/>
  <c r="F207" i="39"/>
  <c r="F206" i="39"/>
  <c r="F205" i="39"/>
  <c r="F204" i="39"/>
  <c r="F203" i="39"/>
  <c r="F202" i="39"/>
  <c r="F201" i="39"/>
  <c r="F200" i="39"/>
  <c r="F199" i="39"/>
  <c r="F198" i="39"/>
  <c r="F197" i="39"/>
  <c r="F196" i="39"/>
  <c r="F195" i="39"/>
  <c r="F194" i="39"/>
  <c r="F193" i="39"/>
  <c r="F192" i="39"/>
  <c r="F191" i="39"/>
  <c r="F190" i="39"/>
  <c r="F189" i="39"/>
  <c r="F188" i="39"/>
  <c r="F187" i="39"/>
  <c r="F186" i="39"/>
  <c r="F185" i="39"/>
  <c r="F184" i="39"/>
  <c r="F183" i="39"/>
  <c r="F182" i="39"/>
  <c r="F181" i="39"/>
  <c r="F180" i="39"/>
  <c r="F179" i="39"/>
  <c r="F178" i="39"/>
  <c r="F177" i="39"/>
  <c r="F176" i="39"/>
  <c r="F175" i="39"/>
  <c r="F174" i="39"/>
  <c r="F173" i="39"/>
  <c r="F172" i="39"/>
  <c r="F171" i="39"/>
  <c r="F170" i="39"/>
  <c r="F169" i="39"/>
  <c r="F168" i="39"/>
  <c r="F167" i="39"/>
  <c r="F166" i="39"/>
  <c r="F165" i="39"/>
  <c r="F164" i="39"/>
  <c r="F163" i="39"/>
  <c r="F162" i="39"/>
  <c r="F161" i="39"/>
  <c r="F160" i="39"/>
  <c r="F159" i="39"/>
  <c r="F158" i="39"/>
  <c r="F157" i="39"/>
  <c r="F156" i="39"/>
  <c r="F155" i="39"/>
  <c r="F154" i="39"/>
  <c r="F153" i="39"/>
  <c r="F152" i="39"/>
  <c r="F151" i="39"/>
  <c r="F150" i="39"/>
  <c r="F149" i="39"/>
  <c r="F148" i="39"/>
  <c r="F147" i="39"/>
  <c r="F146" i="39"/>
  <c r="F145" i="39"/>
  <c r="F144" i="39"/>
  <c r="F143" i="39"/>
  <c r="F142" i="39"/>
  <c r="F141" i="39"/>
  <c r="D140" i="39"/>
  <c r="F140" i="39" s="1"/>
  <c r="D139" i="39"/>
  <c r="F139" i="39" s="1"/>
  <c r="D138" i="39"/>
  <c r="F138" i="39" s="1"/>
  <c r="D135" i="39"/>
  <c r="F135" i="39" s="1"/>
  <c r="F134" i="39"/>
  <c r="F133" i="39"/>
  <c r="F132" i="39"/>
  <c r="F131" i="39"/>
  <c r="F130" i="39"/>
  <c r="F129" i="39"/>
  <c r="F128" i="39"/>
  <c r="F127" i="39"/>
  <c r="F126" i="39"/>
  <c r="F125" i="39"/>
  <c r="F124" i="39"/>
  <c r="F123" i="39"/>
  <c r="F122" i="39"/>
  <c r="F121" i="39"/>
  <c r="F120" i="39"/>
  <c r="F119" i="39"/>
  <c r="F118" i="39"/>
  <c r="F117" i="39"/>
  <c r="F116" i="39"/>
  <c r="F115" i="39"/>
  <c r="F114" i="39"/>
  <c r="F113" i="39"/>
  <c r="F112" i="39"/>
  <c r="F111" i="39"/>
  <c r="F110" i="39"/>
  <c r="F109" i="39"/>
  <c r="F108" i="39"/>
  <c r="F107" i="39"/>
  <c r="F106" i="39"/>
  <c r="F105" i="39"/>
  <c r="F104" i="39"/>
  <c r="F103" i="39"/>
  <c r="F102" i="39"/>
  <c r="F101" i="39"/>
  <c r="F100" i="39"/>
  <c r="F99" i="39"/>
  <c r="F98" i="39"/>
  <c r="F97" i="39"/>
  <c r="F96" i="39"/>
  <c r="F95" i="39"/>
  <c r="F94" i="39"/>
  <c r="F93" i="39"/>
  <c r="F92" i="39"/>
  <c r="F91" i="39"/>
  <c r="F90" i="39"/>
  <c r="F89" i="39"/>
  <c r="F88" i="39"/>
  <c r="F87" i="39"/>
  <c r="F86" i="39"/>
  <c r="F85" i="39"/>
  <c r="F84" i="39"/>
  <c r="F83" i="39"/>
  <c r="F82" i="39"/>
  <c r="F81" i="39"/>
  <c r="F80" i="39"/>
  <c r="F79" i="39"/>
  <c r="F78" i="39"/>
  <c r="F77" i="39"/>
  <c r="F76" i="39"/>
  <c r="F75" i="39"/>
  <c r="F74" i="39"/>
  <c r="F73" i="39"/>
  <c r="F72" i="39"/>
  <c r="F71" i="39"/>
  <c r="F70" i="39"/>
  <c r="F69" i="39"/>
  <c r="F68" i="39"/>
  <c r="F67" i="39"/>
  <c r="F66" i="39"/>
  <c r="F65" i="39"/>
  <c r="F64" i="39"/>
  <c r="F63" i="39"/>
  <c r="F62" i="39"/>
  <c r="F61" i="39"/>
  <c r="F60" i="39"/>
  <c r="F59" i="39"/>
  <c r="F58" i="39"/>
  <c r="F57" i="39"/>
  <c r="F56" i="39"/>
  <c r="F55" i="39"/>
  <c r="F54" i="39"/>
  <c r="F53" i="39"/>
  <c r="F52" i="39"/>
  <c r="F51" i="39"/>
  <c r="F50" i="39"/>
  <c r="F49" i="39"/>
  <c r="F48" i="39"/>
  <c r="F47" i="39"/>
  <c r="F46" i="39"/>
  <c r="F45" i="39"/>
  <c r="F44" i="39"/>
  <c r="F43" i="39"/>
  <c r="F42" i="39"/>
  <c r="F41" i="39"/>
  <c r="F40" i="39"/>
  <c r="F39" i="39"/>
  <c r="F38" i="39"/>
  <c r="F37" i="39"/>
  <c r="F36" i="39"/>
  <c r="F35" i="39"/>
  <c r="F34" i="39"/>
  <c r="F33" i="39"/>
  <c r="F32" i="39"/>
  <c r="F31" i="39"/>
  <c r="F30" i="39"/>
  <c r="F29" i="39"/>
  <c r="F28" i="39"/>
  <c r="F27" i="39"/>
  <c r="F26" i="39"/>
  <c r="F25" i="39"/>
  <c r="F24" i="39"/>
  <c r="F23" i="39"/>
  <c r="F22" i="39"/>
  <c r="F21" i="39"/>
  <c r="F20" i="39"/>
  <c r="F19" i="39"/>
  <c r="F18" i="39"/>
  <c r="F17" i="39"/>
  <c r="F16" i="39"/>
  <c r="F15" i="39"/>
  <c r="F14" i="39"/>
  <c r="F13" i="39"/>
  <c r="F12" i="39"/>
  <c r="F11" i="39"/>
  <c r="F10" i="39"/>
  <c r="F9" i="39"/>
  <c r="D8" i="39"/>
  <c r="F8" i="39" s="1"/>
  <c r="D7" i="39"/>
  <c r="F7" i="39" s="1"/>
  <c r="D6" i="39"/>
  <c r="F6" i="39" s="1"/>
  <c r="F1" i="39"/>
  <c r="A275" i="38"/>
  <c r="A272" i="38"/>
  <c r="C270" i="38"/>
  <c r="D267" i="38"/>
  <c r="F267" i="38" s="1"/>
  <c r="F266" i="38"/>
  <c r="F265" i="38"/>
  <c r="F264" i="38"/>
  <c r="F263" i="38"/>
  <c r="F262" i="38"/>
  <c r="F261" i="38"/>
  <c r="F260" i="38"/>
  <c r="F259" i="38"/>
  <c r="F258" i="38"/>
  <c r="F257" i="38"/>
  <c r="F256" i="38"/>
  <c r="F255" i="38"/>
  <c r="F254" i="38"/>
  <c r="F253" i="38"/>
  <c r="F252" i="38"/>
  <c r="F251" i="38"/>
  <c r="F250" i="38"/>
  <c r="F249" i="38"/>
  <c r="F248" i="38"/>
  <c r="F247" i="38"/>
  <c r="F246" i="38"/>
  <c r="F245" i="38"/>
  <c r="F244" i="38"/>
  <c r="F243" i="38"/>
  <c r="F242" i="38"/>
  <c r="F241" i="38"/>
  <c r="F240" i="38"/>
  <c r="F239" i="38"/>
  <c r="F238" i="38"/>
  <c r="F237" i="38"/>
  <c r="F236" i="38"/>
  <c r="F235" i="38"/>
  <c r="F234" i="38"/>
  <c r="F233" i="38"/>
  <c r="F232" i="38"/>
  <c r="F231" i="38"/>
  <c r="F230" i="38"/>
  <c r="F229" i="38"/>
  <c r="F228" i="38"/>
  <c r="F227" i="38"/>
  <c r="F226" i="38"/>
  <c r="F225" i="38"/>
  <c r="F224" i="38"/>
  <c r="F223" i="38"/>
  <c r="F222" i="38"/>
  <c r="F221" i="38"/>
  <c r="F220" i="38"/>
  <c r="F219" i="38"/>
  <c r="F218" i="38"/>
  <c r="F217" i="38"/>
  <c r="F216" i="38"/>
  <c r="F215" i="38"/>
  <c r="F214" i="38"/>
  <c r="F213" i="38"/>
  <c r="F212" i="38"/>
  <c r="F211" i="38"/>
  <c r="F210" i="38"/>
  <c r="F209" i="38"/>
  <c r="F208" i="38"/>
  <c r="F207" i="38"/>
  <c r="F206" i="38"/>
  <c r="F205" i="38"/>
  <c r="F204" i="38"/>
  <c r="F203" i="38"/>
  <c r="F202" i="38"/>
  <c r="F201" i="38"/>
  <c r="F200" i="38"/>
  <c r="F199" i="38"/>
  <c r="F198" i="38"/>
  <c r="F197" i="38"/>
  <c r="F196" i="38"/>
  <c r="F195" i="38"/>
  <c r="F194" i="38"/>
  <c r="F193" i="38"/>
  <c r="F192" i="38"/>
  <c r="F191" i="38"/>
  <c r="F190" i="38"/>
  <c r="F189" i="38"/>
  <c r="F188" i="38"/>
  <c r="F187" i="38"/>
  <c r="F186" i="38"/>
  <c r="F185" i="38"/>
  <c r="F184" i="38"/>
  <c r="F183" i="38"/>
  <c r="F182" i="38"/>
  <c r="F181" i="38"/>
  <c r="F180" i="38"/>
  <c r="F179" i="38"/>
  <c r="F178" i="38"/>
  <c r="F177" i="38"/>
  <c r="F176" i="38"/>
  <c r="F175" i="38"/>
  <c r="F174" i="38"/>
  <c r="F173" i="38"/>
  <c r="F172" i="38"/>
  <c r="F171" i="38"/>
  <c r="F170" i="38"/>
  <c r="F169" i="38"/>
  <c r="F168" i="38"/>
  <c r="F167" i="38"/>
  <c r="F166" i="38"/>
  <c r="F165" i="38"/>
  <c r="F164" i="38"/>
  <c r="F163" i="38"/>
  <c r="F162" i="38"/>
  <c r="F161" i="38"/>
  <c r="F160" i="38"/>
  <c r="F159" i="38"/>
  <c r="F158" i="38"/>
  <c r="F157" i="38"/>
  <c r="F156" i="38"/>
  <c r="F155" i="38"/>
  <c r="F154" i="38"/>
  <c r="F153" i="38"/>
  <c r="F152" i="38"/>
  <c r="F151" i="38"/>
  <c r="F150" i="38"/>
  <c r="F149" i="38"/>
  <c r="F148" i="38"/>
  <c r="F147" i="38"/>
  <c r="F146" i="38"/>
  <c r="F145" i="38"/>
  <c r="F144" i="38"/>
  <c r="F143" i="38"/>
  <c r="F142" i="38"/>
  <c r="F141" i="38"/>
  <c r="D140" i="38"/>
  <c r="F140" i="38" s="1"/>
  <c r="D139" i="38"/>
  <c r="F139" i="38" s="1"/>
  <c r="D138" i="38"/>
  <c r="F138" i="38" s="1"/>
  <c r="D135" i="38"/>
  <c r="F135" i="38" s="1"/>
  <c r="F134" i="38"/>
  <c r="F133" i="38"/>
  <c r="F132" i="38"/>
  <c r="F131" i="38"/>
  <c r="F130" i="38"/>
  <c r="F129" i="38"/>
  <c r="F128" i="38"/>
  <c r="F127" i="38"/>
  <c r="F126" i="38"/>
  <c r="F125" i="38"/>
  <c r="F124" i="38"/>
  <c r="F123" i="38"/>
  <c r="F122" i="38"/>
  <c r="F121" i="38"/>
  <c r="F120" i="38"/>
  <c r="F119" i="38"/>
  <c r="F118" i="38"/>
  <c r="F117" i="38"/>
  <c r="F116" i="38"/>
  <c r="F115" i="38"/>
  <c r="F114" i="38"/>
  <c r="F113" i="38"/>
  <c r="F112" i="38"/>
  <c r="F111" i="38"/>
  <c r="F110" i="38"/>
  <c r="F109" i="38"/>
  <c r="F108" i="38"/>
  <c r="F107" i="38"/>
  <c r="F106" i="38"/>
  <c r="F105" i="38"/>
  <c r="F104" i="38"/>
  <c r="F103" i="38"/>
  <c r="F102" i="38"/>
  <c r="F101" i="38"/>
  <c r="F100" i="38"/>
  <c r="F99" i="38"/>
  <c r="F98" i="38"/>
  <c r="F97" i="38"/>
  <c r="F96" i="38"/>
  <c r="F95" i="38"/>
  <c r="F94" i="38"/>
  <c r="F93" i="38"/>
  <c r="F92" i="38"/>
  <c r="F91" i="38"/>
  <c r="F90" i="38"/>
  <c r="F89" i="38"/>
  <c r="F88" i="38"/>
  <c r="F87" i="38"/>
  <c r="F86" i="38"/>
  <c r="F85" i="38"/>
  <c r="F84" i="38"/>
  <c r="F83" i="38"/>
  <c r="F82" i="38"/>
  <c r="F81" i="38"/>
  <c r="F80" i="38"/>
  <c r="F79" i="38"/>
  <c r="F78" i="38"/>
  <c r="F77" i="38"/>
  <c r="F76" i="38"/>
  <c r="F75" i="38"/>
  <c r="F74" i="38"/>
  <c r="F73" i="38"/>
  <c r="F72" i="38"/>
  <c r="F71" i="38"/>
  <c r="F70" i="38"/>
  <c r="F69" i="38"/>
  <c r="F68" i="38"/>
  <c r="F67" i="38"/>
  <c r="F66" i="38"/>
  <c r="F65" i="38"/>
  <c r="F64" i="38"/>
  <c r="F63" i="38"/>
  <c r="F62" i="38"/>
  <c r="F61" i="38"/>
  <c r="F60" i="38"/>
  <c r="F59" i="38"/>
  <c r="F58" i="38"/>
  <c r="F57" i="38"/>
  <c r="F56" i="38"/>
  <c r="F55" i="38"/>
  <c r="F54" i="38"/>
  <c r="F53" i="38"/>
  <c r="F52" i="38"/>
  <c r="F51" i="38"/>
  <c r="F50" i="38"/>
  <c r="F49" i="38"/>
  <c r="F48" i="38"/>
  <c r="F47" i="38"/>
  <c r="F46" i="38"/>
  <c r="F45" i="38"/>
  <c r="F44" i="38"/>
  <c r="F43" i="38"/>
  <c r="F42" i="38"/>
  <c r="F41" i="38"/>
  <c r="F40" i="38"/>
  <c r="F39" i="38"/>
  <c r="F38" i="38"/>
  <c r="F37" i="38"/>
  <c r="F36" i="38"/>
  <c r="F35" i="38"/>
  <c r="F34" i="38"/>
  <c r="F33" i="38"/>
  <c r="F32" i="38"/>
  <c r="F31" i="38"/>
  <c r="F30" i="38"/>
  <c r="F29" i="38"/>
  <c r="F28" i="38"/>
  <c r="F27" i="38"/>
  <c r="F26" i="38"/>
  <c r="F25" i="38"/>
  <c r="F24" i="38"/>
  <c r="F23" i="38"/>
  <c r="F22" i="38"/>
  <c r="F21" i="38"/>
  <c r="F20" i="38"/>
  <c r="F19" i="38"/>
  <c r="F18" i="38"/>
  <c r="F17" i="38"/>
  <c r="F16" i="38"/>
  <c r="F15" i="38"/>
  <c r="F14" i="38"/>
  <c r="F13" i="38"/>
  <c r="F12" i="38"/>
  <c r="F11" i="38"/>
  <c r="F10" i="38"/>
  <c r="F9" i="38"/>
  <c r="D8" i="38"/>
  <c r="F8" i="38" s="1"/>
  <c r="D7" i="38"/>
  <c r="F7" i="38" s="1"/>
  <c r="D6" i="38"/>
  <c r="F6" i="38" s="1"/>
  <c r="F1" i="38"/>
  <c r="A275" i="37"/>
  <c r="A272" i="37"/>
  <c r="C270" i="37"/>
  <c r="D267" i="37"/>
  <c r="F267" i="37" s="1"/>
  <c r="F266" i="37"/>
  <c r="F265" i="37"/>
  <c r="F264" i="37"/>
  <c r="F263" i="37"/>
  <c r="F262" i="37"/>
  <c r="F261" i="37"/>
  <c r="F260" i="37"/>
  <c r="F259" i="37"/>
  <c r="F258" i="37"/>
  <c r="F257" i="37"/>
  <c r="F256" i="37"/>
  <c r="F255" i="37"/>
  <c r="F254" i="37"/>
  <c r="F253" i="37"/>
  <c r="F252" i="37"/>
  <c r="F251" i="37"/>
  <c r="F250" i="37"/>
  <c r="F249" i="37"/>
  <c r="F248" i="37"/>
  <c r="F247" i="37"/>
  <c r="F246" i="37"/>
  <c r="F245" i="37"/>
  <c r="F244" i="37"/>
  <c r="F243" i="37"/>
  <c r="F242" i="37"/>
  <c r="F241" i="37"/>
  <c r="F240" i="37"/>
  <c r="F239" i="37"/>
  <c r="F238" i="37"/>
  <c r="F237" i="37"/>
  <c r="F236" i="37"/>
  <c r="F235" i="37"/>
  <c r="F234" i="37"/>
  <c r="F233" i="37"/>
  <c r="F232" i="37"/>
  <c r="F231" i="37"/>
  <c r="F230" i="37"/>
  <c r="F229" i="37"/>
  <c r="F228" i="37"/>
  <c r="F227" i="37"/>
  <c r="F226" i="37"/>
  <c r="F225" i="37"/>
  <c r="F224" i="37"/>
  <c r="F223" i="37"/>
  <c r="F222" i="37"/>
  <c r="F221" i="37"/>
  <c r="F220" i="37"/>
  <c r="F219" i="37"/>
  <c r="F218" i="37"/>
  <c r="F217" i="37"/>
  <c r="F216" i="37"/>
  <c r="F215" i="37"/>
  <c r="F214" i="37"/>
  <c r="F213" i="37"/>
  <c r="F212" i="37"/>
  <c r="F211" i="37"/>
  <c r="F210" i="37"/>
  <c r="F209" i="37"/>
  <c r="F208" i="37"/>
  <c r="F207" i="37"/>
  <c r="F206" i="37"/>
  <c r="F205" i="37"/>
  <c r="F204" i="37"/>
  <c r="F203" i="37"/>
  <c r="F202" i="37"/>
  <c r="F201" i="37"/>
  <c r="F200" i="37"/>
  <c r="F199" i="37"/>
  <c r="F198" i="37"/>
  <c r="F197" i="37"/>
  <c r="F196" i="37"/>
  <c r="F195" i="37"/>
  <c r="F194" i="37"/>
  <c r="F193" i="37"/>
  <c r="F192" i="37"/>
  <c r="F191" i="37"/>
  <c r="F190" i="37"/>
  <c r="F189" i="37"/>
  <c r="F188" i="37"/>
  <c r="F187" i="37"/>
  <c r="F186" i="37"/>
  <c r="F185" i="37"/>
  <c r="F184" i="37"/>
  <c r="F183" i="37"/>
  <c r="F182" i="37"/>
  <c r="F181" i="37"/>
  <c r="F180" i="37"/>
  <c r="F179" i="37"/>
  <c r="F178" i="37"/>
  <c r="F177" i="37"/>
  <c r="F176" i="37"/>
  <c r="F175" i="37"/>
  <c r="F174" i="37"/>
  <c r="F173" i="37"/>
  <c r="F172" i="37"/>
  <c r="F171" i="37"/>
  <c r="F170" i="37"/>
  <c r="F169" i="37"/>
  <c r="F168" i="37"/>
  <c r="F167" i="37"/>
  <c r="F166" i="37"/>
  <c r="F165" i="37"/>
  <c r="F164" i="37"/>
  <c r="F163" i="37"/>
  <c r="F162" i="37"/>
  <c r="F161" i="37"/>
  <c r="F160" i="37"/>
  <c r="F159" i="37"/>
  <c r="F158" i="37"/>
  <c r="F157" i="37"/>
  <c r="F156" i="37"/>
  <c r="F155" i="37"/>
  <c r="F154" i="37"/>
  <c r="F153" i="37"/>
  <c r="F152" i="37"/>
  <c r="F151" i="37"/>
  <c r="F150" i="37"/>
  <c r="F149" i="37"/>
  <c r="F148" i="37"/>
  <c r="F147" i="37"/>
  <c r="F146" i="37"/>
  <c r="F145" i="37"/>
  <c r="F144" i="37"/>
  <c r="F143" i="37"/>
  <c r="F142" i="37"/>
  <c r="F141" i="37"/>
  <c r="D140" i="37"/>
  <c r="F140" i="37" s="1"/>
  <c r="D139" i="37"/>
  <c r="F139" i="37" s="1"/>
  <c r="D138" i="37"/>
  <c r="F138" i="37" s="1"/>
  <c r="D135" i="37"/>
  <c r="F135" i="37" s="1"/>
  <c r="F134" i="37"/>
  <c r="F133" i="37"/>
  <c r="F132" i="37"/>
  <c r="F131" i="37"/>
  <c r="F130" i="37"/>
  <c r="F129" i="37"/>
  <c r="F128" i="37"/>
  <c r="F127" i="37"/>
  <c r="F126" i="37"/>
  <c r="F125" i="37"/>
  <c r="F124" i="37"/>
  <c r="F123" i="37"/>
  <c r="F122" i="37"/>
  <c r="F121" i="37"/>
  <c r="F120" i="37"/>
  <c r="F119" i="37"/>
  <c r="F118" i="37"/>
  <c r="F117" i="37"/>
  <c r="F116" i="37"/>
  <c r="F115" i="37"/>
  <c r="F114" i="37"/>
  <c r="F113" i="37"/>
  <c r="F112" i="37"/>
  <c r="F111" i="37"/>
  <c r="F110" i="37"/>
  <c r="F109" i="37"/>
  <c r="F108" i="37"/>
  <c r="F107" i="37"/>
  <c r="F106" i="37"/>
  <c r="F105" i="37"/>
  <c r="F104" i="37"/>
  <c r="F103" i="37"/>
  <c r="F102" i="37"/>
  <c r="F101" i="37"/>
  <c r="F100" i="37"/>
  <c r="F99" i="37"/>
  <c r="F98" i="37"/>
  <c r="F97" i="37"/>
  <c r="F96" i="37"/>
  <c r="F95" i="37"/>
  <c r="F94" i="37"/>
  <c r="F93" i="37"/>
  <c r="F92" i="37"/>
  <c r="F91" i="37"/>
  <c r="F90" i="37"/>
  <c r="F89" i="37"/>
  <c r="F88" i="37"/>
  <c r="F87" i="37"/>
  <c r="F86" i="37"/>
  <c r="F85" i="37"/>
  <c r="F84" i="37"/>
  <c r="F83" i="37"/>
  <c r="F82" i="37"/>
  <c r="F81" i="37"/>
  <c r="F80" i="37"/>
  <c r="F79" i="37"/>
  <c r="F78" i="37"/>
  <c r="F77" i="37"/>
  <c r="F76" i="37"/>
  <c r="F75" i="37"/>
  <c r="F74" i="37"/>
  <c r="F73" i="37"/>
  <c r="F72" i="37"/>
  <c r="F71" i="37"/>
  <c r="F70" i="37"/>
  <c r="F69" i="37"/>
  <c r="F68" i="37"/>
  <c r="F67" i="37"/>
  <c r="F66" i="37"/>
  <c r="F65" i="37"/>
  <c r="F64" i="37"/>
  <c r="F63" i="37"/>
  <c r="F62" i="37"/>
  <c r="F61" i="37"/>
  <c r="F60" i="37"/>
  <c r="F59" i="37"/>
  <c r="F58" i="37"/>
  <c r="F57" i="37"/>
  <c r="F56" i="37"/>
  <c r="F55" i="37"/>
  <c r="F54" i="37"/>
  <c r="F53" i="37"/>
  <c r="F52" i="37"/>
  <c r="F51" i="37"/>
  <c r="F50" i="37"/>
  <c r="F49" i="37"/>
  <c r="F48" i="37"/>
  <c r="F47" i="37"/>
  <c r="F46" i="37"/>
  <c r="F45" i="37"/>
  <c r="F44" i="37"/>
  <c r="F43" i="37"/>
  <c r="F42" i="37"/>
  <c r="F41" i="37"/>
  <c r="F40" i="37"/>
  <c r="F39" i="37"/>
  <c r="F38" i="37"/>
  <c r="F37" i="37"/>
  <c r="F36" i="37"/>
  <c r="F35" i="37"/>
  <c r="F34" i="37"/>
  <c r="F33" i="37"/>
  <c r="F32" i="37"/>
  <c r="F31" i="37"/>
  <c r="F30" i="37"/>
  <c r="F29" i="37"/>
  <c r="F28" i="37"/>
  <c r="F27" i="37"/>
  <c r="F26" i="37"/>
  <c r="F25" i="37"/>
  <c r="F24" i="37"/>
  <c r="F23" i="37"/>
  <c r="F22" i="37"/>
  <c r="F21" i="37"/>
  <c r="F20" i="37"/>
  <c r="F19" i="37"/>
  <c r="F18" i="37"/>
  <c r="F17" i="37"/>
  <c r="F16" i="37"/>
  <c r="F15" i="37"/>
  <c r="F14" i="37"/>
  <c r="F13" i="37"/>
  <c r="F12" i="37"/>
  <c r="F11" i="37"/>
  <c r="F10" i="37"/>
  <c r="F9" i="37"/>
  <c r="D8" i="37"/>
  <c r="F8" i="37" s="1"/>
  <c r="D7" i="37"/>
  <c r="F7" i="37" s="1"/>
  <c r="D6" i="37"/>
  <c r="F6" i="37" s="1"/>
  <c r="F1" i="37"/>
  <c r="A275" i="36"/>
  <c r="A272" i="36"/>
  <c r="C270" i="36"/>
  <c r="F267" i="36"/>
  <c r="F266" i="36"/>
  <c r="F265" i="36"/>
  <c r="F264" i="36"/>
  <c r="F263" i="36"/>
  <c r="F262" i="36"/>
  <c r="F261" i="36"/>
  <c r="F260" i="36"/>
  <c r="F259" i="36"/>
  <c r="F258" i="36"/>
  <c r="F257" i="36"/>
  <c r="F256" i="36"/>
  <c r="F255" i="36"/>
  <c r="F254" i="36"/>
  <c r="F253" i="36"/>
  <c r="F252" i="36"/>
  <c r="F251" i="36"/>
  <c r="F250" i="36"/>
  <c r="F249" i="36"/>
  <c r="F248" i="36"/>
  <c r="F247" i="36"/>
  <c r="F246" i="36"/>
  <c r="F245" i="36"/>
  <c r="F244" i="36"/>
  <c r="F243" i="36"/>
  <c r="F242" i="36"/>
  <c r="F241" i="36"/>
  <c r="F240" i="36"/>
  <c r="F239" i="36"/>
  <c r="F238" i="36"/>
  <c r="F237" i="36"/>
  <c r="F236" i="36"/>
  <c r="F235" i="36"/>
  <c r="F234" i="36"/>
  <c r="F233" i="36"/>
  <c r="F232" i="36"/>
  <c r="F231" i="36"/>
  <c r="F230" i="36"/>
  <c r="F229" i="36"/>
  <c r="F228" i="36"/>
  <c r="F227" i="36"/>
  <c r="F226" i="36"/>
  <c r="F225" i="36"/>
  <c r="F224" i="36"/>
  <c r="F223" i="36"/>
  <c r="F222" i="36"/>
  <c r="F221" i="36"/>
  <c r="F220" i="36"/>
  <c r="F219" i="36"/>
  <c r="F218" i="36"/>
  <c r="F217" i="36"/>
  <c r="F216" i="36"/>
  <c r="F215" i="36"/>
  <c r="F214" i="36"/>
  <c r="F213" i="36"/>
  <c r="F212" i="36"/>
  <c r="F211" i="36"/>
  <c r="F210" i="36"/>
  <c r="F209" i="36"/>
  <c r="F208" i="36"/>
  <c r="F207" i="36"/>
  <c r="F206" i="36"/>
  <c r="F205" i="36"/>
  <c r="F204" i="36"/>
  <c r="F203" i="36"/>
  <c r="F202" i="36"/>
  <c r="F201" i="36"/>
  <c r="F200" i="36"/>
  <c r="F199" i="36"/>
  <c r="F198" i="36"/>
  <c r="F197" i="36"/>
  <c r="F196" i="36"/>
  <c r="F195" i="36"/>
  <c r="F194" i="36"/>
  <c r="F193" i="36"/>
  <c r="F192" i="36"/>
  <c r="F191" i="36"/>
  <c r="F190" i="36"/>
  <c r="F189" i="36"/>
  <c r="F188" i="36"/>
  <c r="F187" i="36"/>
  <c r="F186" i="36"/>
  <c r="F185" i="36"/>
  <c r="F184" i="36"/>
  <c r="F183" i="36"/>
  <c r="F182" i="36"/>
  <c r="F181" i="36"/>
  <c r="F180" i="36"/>
  <c r="F179" i="36"/>
  <c r="F178" i="36"/>
  <c r="F177" i="36"/>
  <c r="F176" i="36"/>
  <c r="F175" i="36"/>
  <c r="F174" i="36"/>
  <c r="F173" i="36"/>
  <c r="F172" i="36"/>
  <c r="F171" i="36"/>
  <c r="F170" i="36"/>
  <c r="F169" i="36"/>
  <c r="F168" i="36"/>
  <c r="F167" i="36"/>
  <c r="F166" i="36"/>
  <c r="F165" i="36"/>
  <c r="F164" i="36"/>
  <c r="F163" i="36"/>
  <c r="F162" i="36"/>
  <c r="F161" i="36"/>
  <c r="F160" i="36"/>
  <c r="F159" i="36"/>
  <c r="F158" i="36"/>
  <c r="F157" i="36"/>
  <c r="F156" i="36"/>
  <c r="F155" i="36"/>
  <c r="F154" i="36"/>
  <c r="F153" i="36"/>
  <c r="F152" i="36"/>
  <c r="F151" i="36"/>
  <c r="F150" i="36"/>
  <c r="F149" i="36"/>
  <c r="F148" i="36"/>
  <c r="F147" i="36"/>
  <c r="F146" i="36"/>
  <c r="F145" i="36"/>
  <c r="F144" i="36"/>
  <c r="F143" i="36"/>
  <c r="F142" i="36"/>
  <c r="F141" i="36"/>
  <c r="F140" i="36"/>
  <c r="F139" i="36"/>
  <c r="F138" i="36"/>
  <c r="F135" i="36"/>
  <c r="F134" i="36"/>
  <c r="F133" i="36"/>
  <c r="F132" i="36"/>
  <c r="F131" i="36"/>
  <c r="F130" i="36"/>
  <c r="F129" i="36"/>
  <c r="F128" i="36"/>
  <c r="F127" i="36"/>
  <c r="F126" i="36"/>
  <c r="F125" i="36"/>
  <c r="F124" i="36"/>
  <c r="F123" i="36"/>
  <c r="F122" i="36"/>
  <c r="F121" i="36"/>
  <c r="F120" i="36"/>
  <c r="F119" i="36"/>
  <c r="F118" i="36"/>
  <c r="F117" i="36"/>
  <c r="F116" i="36"/>
  <c r="F115" i="36"/>
  <c r="F114" i="36"/>
  <c r="F113" i="36"/>
  <c r="F112" i="36"/>
  <c r="F111" i="36"/>
  <c r="F110" i="36"/>
  <c r="F109" i="36"/>
  <c r="F108" i="36"/>
  <c r="F107" i="36"/>
  <c r="F106" i="36"/>
  <c r="F105" i="36"/>
  <c r="F104" i="36"/>
  <c r="F103" i="36"/>
  <c r="F102" i="36"/>
  <c r="F101" i="36"/>
  <c r="F100" i="36"/>
  <c r="F99" i="36"/>
  <c r="F98" i="36"/>
  <c r="F97" i="36"/>
  <c r="F96" i="36"/>
  <c r="F95" i="36"/>
  <c r="F94" i="36"/>
  <c r="F93" i="36"/>
  <c r="F92" i="36"/>
  <c r="F91" i="36"/>
  <c r="F90" i="36"/>
  <c r="F89" i="36"/>
  <c r="F88" i="36"/>
  <c r="F87" i="36"/>
  <c r="F86" i="36"/>
  <c r="F85" i="36"/>
  <c r="F84" i="36"/>
  <c r="F83" i="36"/>
  <c r="F82" i="36"/>
  <c r="F81" i="36"/>
  <c r="F80" i="36"/>
  <c r="F79" i="36"/>
  <c r="F78" i="36"/>
  <c r="F77" i="36"/>
  <c r="F76" i="36"/>
  <c r="F75" i="36"/>
  <c r="F74" i="36"/>
  <c r="F73" i="36"/>
  <c r="F72" i="36"/>
  <c r="F71" i="36"/>
  <c r="F70" i="36"/>
  <c r="F69" i="36"/>
  <c r="F68" i="36"/>
  <c r="F67" i="36"/>
  <c r="F66" i="36"/>
  <c r="F65" i="36"/>
  <c r="F64" i="36"/>
  <c r="F63" i="36"/>
  <c r="F62" i="36"/>
  <c r="F61" i="36"/>
  <c r="F60" i="36"/>
  <c r="F59" i="36"/>
  <c r="F58" i="36"/>
  <c r="F57" i="36"/>
  <c r="F56" i="36"/>
  <c r="F55" i="36"/>
  <c r="F54" i="36"/>
  <c r="F53" i="36"/>
  <c r="F52" i="36"/>
  <c r="F51" i="36"/>
  <c r="F50" i="36"/>
  <c r="F49" i="36"/>
  <c r="F48" i="36"/>
  <c r="F47" i="36"/>
  <c r="F46" i="36"/>
  <c r="F45" i="36"/>
  <c r="F44" i="36"/>
  <c r="F43" i="36"/>
  <c r="F42"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1" i="36"/>
  <c r="A275" i="35"/>
  <c r="A272" i="35"/>
  <c r="C270" i="35"/>
  <c r="F267" i="35"/>
  <c r="F266" i="35"/>
  <c r="F265" i="35"/>
  <c r="F264" i="35"/>
  <c r="F263" i="35"/>
  <c r="F262" i="35"/>
  <c r="F261" i="35"/>
  <c r="F260" i="35"/>
  <c r="F259" i="35"/>
  <c r="F258" i="35"/>
  <c r="F257" i="35"/>
  <c r="F256" i="35"/>
  <c r="F255" i="35"/>
  <c r="F254" i="35"/>
  <c r="F253" i="35"/>
  <c r="F252" i="35"/>
  <c r="F251" i="35"/>
  <c r="F250" i="35"/>
  <c r="F249" i="35"/>
  <c r="F248" i="35"/>
  <c r="F247" i="35"/>
  <c r="F246" i="35"/>
  <c r="F245" i="35"/>
  <c r="F244" i="35"/>
  <c r="F243" i="35"/>
  <c r="F242" i="35"/>
  <c r="F241" i="35"/>
  <c r="F240" i="35"/>
  <c r="F239" i="35"/>
  <c r="F238" i="35"/>
  <c r="F237" i="35"/>
  <c r="F236" i="35"/>
  <c r="F235" i="35"/>
  <c r="F234" i="35"/>
  <c r="F233" i="35"/>
  <c r="F232" i="35"/>
  <c r="F231" i="35"/>
  <c r="F230" i="35"/>
  <c r="F229" i="35"/>
  <c r="F228" i="35"/>
  <c r="F227" i="35"/>
  <c r="F226" i="35"/>
  <c r="F225" i="35"/>
  <c r="F224" i="35"/>
  <c r="F223" i="35"/>
  <c r="F222" i="35"/>
  <c r="F221" i="35"/>
  <c r="F220" i="35"/>
  <c r="F219" i="35"/>
  <c r="F218" i="35"/>
  <c r="F217" i="35"/>
  <c r="F216" i="35"/>
  <c r="F215" i="35"/>
  <c r="F214" i="35"/>
  <c r="F213" i="35"/>
  <c r="F212" i="35"/>
  <c r="F211" i="35"/>
  <c r="F210" i="35"/>
  <c r="F209" i="35"/>
  <c r="F208" i="35"/>
  <c r="F207" i="35"/>
  <c r="F206" i="35"/>
  <c r="F205" i="35"/>
  <c r="F204" i="35"/>
  <c r="F203" i="35"/>
  <c r="F202" i="35"/>
  <c r="F201" i="35"/>
  <c r="F200" i="35"/>
  <c r="F199" i="35"/>
  <c r="F198" i="35"/>
  <c r="F197" i="35"/>
  <c r="F196" i="35"/>
  <c r="F195" i="35"/>
  <c r="F194" i="35"/>
  <c r="F193" i="35"/>
  <c r="F192" i="35"/>
  <c r="F191" i="35"/>
  <c r="F190" i="35"/>
  <c r="F189" i="35"/>
  <c r="F188" i="35"/>
  <c r="F187" i="35"/>
  <c r="F186" i="35"/>
  <c r="F185" i="35"/>
  <c r="F184" i="35"/>
  <c r="F183" i="35"/>
  <c r="F182" i="35"/>
  <c r="F181" i="35"/>
  <c r="F180" i="35"/>
  <c r="F179" i="35"/>
  <c r="F178" i="35"/>
  <c r="F177" i="35"/>
  <c r="F176" i="35"/>
  <c r="F175" i="35"/>
  <c r="F174" i="35"/>
  <c r="F173" i="35"/>
  <c r="F172" i="35"/>
  <c r="F171" i="35"/>
  <c r="F170" i="35"/>
  <c r="F169" i="35"/>
  <c r="F168" i="35"/>
  <c r="F167" i="35"/>
  <c r="F166" i="35"/>
  <c r="F165" i="35"/>
  <c r="F164" i="35"/>
  <c r="F163" i="35"/>
  <c r="F162" i="35"/>
  <c r="F161" i="35"/>
  <c r="F160" i="35"/>
  <c r="F159" i="35"/>
  <c r="F158" i="35"/>
  <c r="F157" i="35"/>
  <c r="F156" i="35"/>
  <c r="F155" i="35"/>
  <c r="F154" i="35"/>
  <c r="F153" i="35"/>
  <c r="F152" i="35"/>
  <c r="F151" i="35"/>
  <c r="F150" i="35"/>
  <c r="F149" i="35"/>
  <c r="F148" i="35"/>
  <c r="F147" i="35"/>
  <c r="F146" i="35"/>
  <c r="F145" i="35"/>
  <c r="F144" i="35"/>
  <c r="F143" i="35"/>
  <c r="F142" i="35"/>
  <c r="F141" i="35"/>
  <c r="F140" i="35"/>
  <c r="F139" i="35"/>
  <c r="F138" i="35"/>
  <c r="F135" i="35"/>
  <c r="F134" i="35"/>
  <c r="F133" i="35"/>
  <c r="F132" i="35"/>
  <c r="F131" i="35"/>
  <c r="F130" i="35"/>
  <c r="F129" i="35"/>
  <c r="F128" i="35"/>
  <c r="F127" i="35"/>
  <c r="F126" i="35"/>
  <c r="F125" i="35"/>
  <c r="F124" i="35"/>
  <c r="F123" i="35"/>
  <c r="F122" i="35"/>
  <c r="F121" i="35"/>
  <c r="F120" i="35"/>
  <c r="F119" i="35"/>
  <c r="F118" i="35"/>
  <c r="F117" i="35"/>
  <c r="F116" i="35"/>
  <c r="F115" i="35"/>
  <c r="F114" i="35"/>
  <c r="F113" i="35"/>
  <c r="F112" i="35"/>
  <c r="F111" i="35"/>
  <c r="F110" i="35"/>
  <c r="F109" i="35"/>
  <c r="F108" i="35"/>
  <c r="F107" i="35"/>
  <c r="F106" i="35"/>
  <c r="F105" i="35"/>
  <c r="F104" i="35"/>
  <c r="F103" i="35"/>
  <c r="F102" i="35"/>
  <c r="F101" i="35"/>
  <c r="F100" i="35"/>
  <c r="F99" i="35"/>
  <c r="F98" i="35"/>
  <c r="F97" i="35"/>
  <c r="F96" i="35"/>
  <c r="F95" i="35"/>
  <c r="F94" i="35"/>
  <c r="F93" i="35"/>
  <c r="F92" i="35"/>
  <c r="F91" i="35"/>
  <c r="F90" i="35"/>
  <c r="F89" i="35"/>
  <c r="F88" i="35"/>
  <c r="F87" i="35"/>
  <c r="F86" i="35"/>
  <c r="F85" i="35"/>
  <c r="F84" i="35"/>
  <c r="F83" i="35"/>
  <c r="F82" i="35"/>
  <c r="F81" i="35"/>
  <c r="F80" i="35"/>
  <c r="F79" i="35"/>
  <c r="F78" i="35"/>
  <c r="F77" i="35"/>
  <c r="F76" i="35"/>
  <c r="F75" i="35"/>
  <c r="F74" i="35"/>
  <c r="F73" i="35"/>
  <c r="F72" i="35"/>
  <c r="F71" i="35"/>
  <c r="F70" i="35"/>
  <c r="F69" i="35"/>
  <c r="F68" i="35"/>
  <c r="F67" i="35"/>
  <c r="F66" i="35"/>
  <c r="F65" i="35"/>
  <c r="F64" i="35"/>
  <c r="F63" i="35"/>
  <c r="F62" i="35"/>
  <c r="F61" i="35"/>
  <c r="F60" i="35"/>
  <c r="F59" i="35"/>
  <c r="F58" i="35"/>
  <c r="F57" i="35"/>
  <c r="F56" i="35"/>
  <c r="F55" i="35"/>
  <c r="F54" i="35"/>
  <c r="F53" i="35"/>
  <c r="F52" i="35"/>
  <c r="F51" i="35"/>
  <c r="F50" i="35"/>
  <c r="F49" i="35"/>
  <c r="F48" i="35"/>
  <c r="F47" i="35"/>
  <c r="F46" i="35"/>
  <c r="F45" i="35"/>
  <c r="F44" i="35"/>
  <c r="F43" i="35"/>
  <c r="F42" i="35"/>
  <c r="F41" i="35"/>
  <c r="F40" i="35"/>
  <c r="F39" i="35"/>
  <c r="F38" i="35"/>
  <c r="F37" i="35"/>
  <c r="F36" i="35"/>
  <c r="F35" i="35"/>
  <c r="F34" i="35"/>
  <c r="F33" i="35"/>
  <c r="F32" i="35"/>
  <c r="F31" i="35"/>
  <c r="F30" i="35"/>
  <c r="F29" i="35"/>
  <c r="F28" i="35"/>
  <c r="F27" i="35"/>
  <c r="F26" i="35"/>
  <c r="F25" i="35"/>
  <c r="F24" i="35"/>
  <c r="F23" i="35"/>
  <c r="F22" i="35"/>
  <c r="F21" i="35"/>
  <c r="F20" i="35"/>
  <c r="F19" i="35"/>
  <c r="F18" i="35"/>
  <c r="F17" i="35"/>
  <c r="F16" i="35"/>
  <c r="F15" i="35"/>
  <c r="F14" i="35"/>
  <c r="F13" i="35"/>
  <c r="F12" i="35"/>
  <c r="F11" i="35"/>
  <c r="F10" i="35"/>
  <c r="F9" i="35"/>
  <c r="F8" i="35"/>
  <c r="F7" i="35"/>
  <c r="F6" i="35"/>
  <c r="F1" i="35"/>
  <c r="A275" i="34"/>
  <c r="A272" i="34"/>
  <c r="C270" i="34"/>
  <c r="F267" i="34"/>
  <c r="F266" i="34"/>
  <c r="F265" i="34"/>
  <c r="F264" i="34"/>
  <c r="F263" i="34"/>
  <c r="F262" i="34"/>
  <c r="F261" i="34"/>
  <c r="F260" i="34"/>
  <c r="F259" i="34"/>
  <c r="F258" i="34"/>
  <c r="F257" i="34"/>
  <c r="F256" i="34"/>
  <c r="F255" i="34"/>
  <c r="F254" i="34"/>
  <c r="F253" i="34"/>
  <c r="F252" i="34"/>
  <c r="F251" i="34"/>
  <c r="F250" i="34"/>
  <c r="F249" i="34"/>
  <c r="F248" i="34"/>
  <c r="F247" i="34"/>
  <c r="F246" i="34"/>
  <c r="F245" i="34"/>
  <c r="F244" i="34"/>
  <c r="F243" i="34"/>
  <c r="F242" i="34"/>
  <c r="F241" i="34"/>
  <c r="F240" i="34"/>
  <c r="F239" i="34"/>
  <c r="F238" i="34"/>
  <c r="F237" i="34"/>
  <c r="F236" i="34"/>
  <c r="F235" i="34"/>
  <c r="F234" i="34"/>
  <c r="F233" i="34"/>
  <c r="F232" i="34"/>
  <c r="F231" i="34"/>
  <c r="F230" i="34"/>
  <c r="F229" i="34"/>
  <c r="F228" i="34"/>
  <c r="F227" i="34"/>
  <c r="F226" i="34"/>
  <c r="F225" i="34"/>
  <c r="F224" i="34"/>
  <c r="F223" i="34"/>
  <c r="F222" i="34"/>
  <c r="F221" i="34"/>
  <c r="F220" i="34"/>
  <c r="F219" i="34"/>
  <c r="F218" i="34"/>
  <c r="F217" i="34"/>
  <c r="F216" i="34"/>
  <c r="F215" i="34"/>
  <c r="F214" i="34"/>
  <c r="F213" i="34"/>
  <c r="F212" i="34"/>
  <c r="F211" i="34"/>
  <c r="F210" i="34"/>
  <c r="F209" i="34"/>
  <c r="F208" i="34"/>
  <c r="F207" i="34"/>
  <c r="F206" i="34"/>
  <c r="F205" i="34"/>
  <c r="F204" i="34"/>
  <c r="F203" i="34"/>
  <c r="F202" i="34"/>
  <c r="F201" i="34"/>
  <c r="F200" i="34"/>
  <c r="F199" i="34"/>
  <c r="F198" i="34"/>
  <c r="F197" i="34"/>
  <c r="F196" i="34"/>
  <c r="F195" i="34"/>
  <c r="F194" i="34"/>
  <c r="F193" i="34"/>
  <c r="F192" i="34"/>
  <c r="F191" i="34"/>
  <c r="F190" i="34"/>
  <c r="F189" i="34"/>
  <c r="F188" i="34"/>
  <c r="F187" i="34"/>
  <c r="F186" i="34"/>
  <c r="F185" i="34"/>
  <c r="F184" i="34"/>
  <c r="F183" i="34"/>
  <c r="F182" i="34"/>
  <c r="F181" i="34"/>
  <c r="F180" i="34"/>
  <c r="F179" i="34"/>
  <c r="F178" i="34"/>
  <c r="F177" i="34"/>
  <c r="F176" i="34"/>
  <c r="F175" i="34"/>
  <c r="F174" i="34"/>
  <c r="F173" i="34"/>
  <c r="F172" i="34"/>
  <c r="F171" i="34"/>
  <c r="F170" i="34"/>
  <c r="F169" i="34"/>
  <c r="F168" i="34"/>
  <c r="F167" i="34"/>
  <c r="F166" i="34"/>
  <c r="F165" i="34"/>
  <c r="F164" i="34"/>
  <c r="F163" i="34"/>
  <c r="F162" i="34"/>
  <c r="F161" i="34"/>
  <c r="F160" i="34"/>
  <c r="F159" i="34"/>
  <c r="F158" i="34"/>
  <c r="F157" i="34"/>
  <c r="F156" i="34"/>
  <c r="F155" i="34"/>
  <c r="F154" i="34"/>
  <c r="F153" i="34"/>
  <c r="F152" i="34"/>
  <c r="F151" i="34"/>
  <c r="F150" i="34"/>
  <c r="F149" i="34"/>
  <c r="F148" i="34"/>
  <c r="F147" i="34"/>
  <c r="F146" i="34"/>
  <c r="F145" i="34"/>
  <c r="F144" i="34"/>
  <c r="F143" i="34"/>
  <c r="F142" i="34"/>
  <c r="F141" i="34"/>
  <c r="F140" i="34"/>
  <c r="F139" i="34"/>
  <c r="F138" i="34"/>
  <c r="F135" i="34"/>
  <c r="F134" i="34"/>
  <c r="F133" i="34"/>
  <c r="F132" i="34"/>
  <c r="F131" i="34"/>
  <c r="F130" i="34"/>
  <c r="F129" i="34"/>
  <c r="F128" i="34"/>
  <c r="F127" i="34"/>
  <c r="F126" i="34"/>
  <c r="F125" i="34"/>
  <c r="F124" i="34"/>
  <c r="F123" i="34"/>
  <c r="F122" i="34"/>
  <c r="F121" i="34"/>
  <c r="F120" i="34"/>
  <c r="F119" i="34"/>
  <c r="F118" i="34"/>
  <c r="F117" i="34"/>
  <c r="F116" i="34"/>
  <c r="F115" i="34"/>
  <c r="F114" i="34"/>
  <c r="F113" i="34"/>
  <c r="F112" i="34"/>
  <c r="F111" i="34"/>
  <c r="F110" i="34"/>
  <c r="F109" i="34"/>
  <c r="F108" i="34"/>
  <c r="F107" i="34"/>
  <c r="F106" i="34"/>
  <c r="F105" i="34"/>
  <c r="F104" i="34"/>
  <c r="F103" i="34"/>
  <c r="F102" i="34"/>
  <c r="F101" i="34"/>
  <c r="F100" i="34"/>
  <c r="F99" i="34"/>
  <c r="F98" i="34"/>
  <c r="F97" i="34"/>
  <c r="F96" i="34"/>
  <c r="F95" i="34"/>
  <c r="F94" i="34"/>
  <c r="F93" i="34"/>
  <c r="F92" i="34"/>
  <c r="F91" i="34"/>
  <c r="F90" i="34"/>
  <c r="F89" i="34"/>
  <c r="F88" i="34"/>
  <c r="F87" i="34"/>
  <c r="F86" i="34"/>
  <c r="F85" i="34"/>
  <c r="F84" i="34"/>
  <c r="F83" i="34"/>
  <c r="F82" i="34"/>
  <c r="F81" i="34"/>
  <c r="F80" i="34"/>
  <c r="F79" i="34"/>
  <c r="F78" i="34"/>
  <c r="F77" i="34"/>
  <c r="F76" i="34"/>
  <c r="F75" i="34"/>
  <c r="F74" i="34"/>
  <c r="F73" i="34"/>
  <c r="F72" i="34"/>
  <c r="F71" i="34"/>
  <c r="F70" i="34"/>
  <c r="F69" i="34"/>
  <c r="F68" i="34"/>
  <c r="F67" i="34"/>
  <c r="F66" i="34"/>
  <c r="F65" i="34"/>
  <c r="F64" i="34"/>
  <c r="F63" i="34"/>
  <c r="F62" i="34"/>
  <c r="F61" i="34"/>
  <c r="F60" i="34"/>
  <c r="F59" i="34"/>
  <c r="F58" i="34"/>
  <c r="F57" i="34"/>
  <c r="F56" i="34"/>
  <c r="F55" i="34"/>
  <c r="F54" i="34"/>
  <c r="F53" i="34"/>
  <c r="F52" i="34"/>
  <c r="F51" i="34"/>
  <c r="F50" i="34"/>
  <c r="F49" i="34"/>
  <c r="F48" i="34"/>
  <c r="F47" i="34"/>
  <c r="F46" i="34"/>
  <c r="F45" i="34"/>
  <c r="F44" i="34"/>
  <c r="F43" i="34"/>
  <c r="F42" i="34"/>
  <c r="F41" i="34"/>
  <c r="F40" i="34"/>
  <c r="F39" i="34"/>
  <c r="F38" i="34"/>
  <c r="F37" i="34"/>
  <c r="F36" i="34"/>
  <c r="F35" i="34"/>
  <c r="F34" i="34"/>
  <c r="F33" i="34"/>
  <c r="F32" i="34"/>
  <c r="F31" i="34"/>
  <c r="F30" i="34"/>
  <c r="F29" i="34"/>
  <c r="F28" i="34"/>
  <c r="F27" i="34"/>
  <c r="F26" i="34"/>
  <c r="F25" i="34"/>
  <c r="F24" i="34"/>
  <c r="F23" i="34"/>
  <c r="F22" i="34"/>
  <c r="F21" i="34"/>
  <c r="F20" i="34"/>
  <c r="F19" i="34"/>
  <c r="F18" i="34"/>
  <c r="F17" i="34"/>
  <c r="F16" i="34"/>
  <c r="F15" i="34"/>
  <c r="F14" i="34"/>
  <c r="F13" i="34"/>
  <c r="F12" i="34"/>
  <c r="F11" i="34"/>
  <c r="F10" i="34"/>
  <c r="F9" i="34"/>
  <c r="F8" i="34"/>
  <c r="F7" i="34"/>
  <c r="F6" i="34"/>
  <c r="F1" i="34"/>
  <c r="F266" i="23"/>
  <c r="F265" i="23"/>
  <c r="F264" i="23"/>
  <c r="F263" i="23"/>
  <c r="F262" i="23"/>
  <c r="F261" i="23"/>
  <c r="F260" i="23"/>
  <c r="F259" i="23"/>
  <c r="F258" i="23"/>
  <c r="F257" i="23"/>
  <c r="F256" i="23"/>
  <c r="F255" i="23"/>
  <c r="F254" i="23"/>
  <c r="F253" i="23"/>
  <c r="F252" i="23"/>
  <c r="F251" i="23"/>
  <c r="F250" i="23"/>
  <c r="F249" i="23"/>
  <c r="F248" i="23"/>
  <c r="F247" i="23"/>
  <c r="F246" i="23"/>
  <c r="F245" i="23"/>
  <c r="F244" i="23"/>
  <c r="F243" i="23"/>
  <c r="F242" i="23"/>
  <c r="F241" i="23"/>
  <c r="F240" i="23"/>
  <c r="F239" i="23"/>
  <c r="F238" i="23"/>
  <c r="F237" i="23"/>
  <c r="F236" i="23"/>
  <c r="F235" i="23"/>
  <c r="F234" i="23"/>
  <c r="F233" i="23"/>
  <c r="F232" i="23"/>
  <c r="F231" i="23"/>
  <c r="F230" i="23"/>
  <c r="F229" i="23"/>
  <c r="F228" i="23"/>
  <c r="F227" i="23"/>
  <c r="F226" i="23"/>
  <c r="F225" i="23"/>
  <c r="F224" i="23"/>
  <c r="F223" i="23"/>
  <c r="F222" i="23"/>
  <c r="F221" i="23"/>
  <c r="F220" i="23"/>
  <c r="F219" i="23"/>
  <c r="F218" i="23"/>
  <c r="F217" i="23"/>
  <c r="F216" i="23"/>
  <c r="F215" i="23"/>
  <c r="F214" i="23"/>
  <c r="F213" i="23"/>
  <c r="F212" i="23"/>
  <c r="F211" i="23"/>
  <c r="F210" i="23"/>
  <c r="F209" i="23"/>
  <c r="F208" i="23"/>
  <c r="F207" i="23"/>
  <c r="F206" i="23"/>
  <c r="F205" i="23"/>
  <c r="F204" i="23"/>
  <c r="F203" i="23"/>
  <c r="F202" i="23"/>
  <c r="F201" i="23"/>
  <c r="F200" i="23"/>
  <c r="F199" i="23"/>
  <c r="F198" i="23"/>
  <c r="F197" i="23"/>
  <c r="F196" i="23"/>
  <c r="F195" i="23"/>
  <c r="F194" i="23"/>
  <c r="F193" i="23"/>
  <c r="F192" i="23"/>
  <c r="F191" i="23"/>
  <c r="F190" i="23"/>
  <c r="F189" i="23"/>
  <c r="F188" i="23"/>
  <c r="F187" i="23"/>
  <c r="F186" i="23"/>
  <c r="F185" i="23"/>
  <c r="F184" i="23"/>
  <c r="F183" i="23"/>
  <c r="F182" i="23"/>
  <c r="F181" i="23"/>
  <c r="F180" i="23"/>
  <c r="F179" i="23"/>
  <c r="F178" i="23"/>
  <c r="F177" i="23"/>
  <c r="F176" i="23"/>
  <c r="F175" i="23"/>
  <c r="F174" i="23"/>
  <c r="F173" i="23"/>
  <c r="F172" i="23"/>
  <c r="F171" i="23"/>
  <c r="F170" i="23"/>
  <c r="F169" i="23"/>
  <c r="F168" i="23"/>
  <c r="F167" i="23"/>
  <c r="F166" i="23"/>
  <c r="F165" i="23"/>
  <c r="F164" i="23"/>
  <c r="F163" i="23"/>
  <c r="F162" i="23"/>
  <c r="F161" i="23"/>
  <c r="F160" i="23"/>
  <c r="F159" i="23"/>
  <c r="F158" i="23"/>
  <c r="F157" i="23"/>
  <c r="F156" i="23"/>
  <c r="F155" i="23"/>
  <c r="F154" i="23"/>
  <c r="F153" i="23"/>
  <c r="F152" i="23"/>
  <c r="F151" i="23"/>
  <c r="F150" i="23"/>
  <c r="F149" i="23"/>
  <c r="F148" i="23"/>
  <c r="F147" i="23"/>
  <c r="F146" i="23"/>
  <c r="F145" i="23"/>
  <c r="F144" i="23"/>
  <c r="F143" i="23"/>
  <c r="F142" i="23"/>
  <c r="F141" i="23"/>
  <c r="F140" i="23"/>
  <c r="F139" i="23"/>
  <c r="F132" i="23"/>
  <c r="F131" i="23"/>
  <c r="F130" i="23"/>
  <c r="F129" i="23"/>
  <c r="F128" i="23"/>
  <c r="F127" i="23"/>
  <c r="F126" i="23"/>
  <c r="F125" i="23"/>
  <c r="F124" i="23"/>
  <c r="F123" i="23"/>
  <c r="F122" i="23"/>
  <c r="F121" i="23"/>
  <c r="F120" i="23"/>
  <c r="F119" i="23"/>
  <c r="F118" i="23"/>
  <c r="F117" i="23"/>
  <c r="F116" i="23"/>
  <c r="F115" i="23"/>
  <c r="F114" i="23"/>
  <c r="F113" i="23"/>
  <c r="F112" i="23"/>
  <c r="F111" i="23"/>
  <c r="F110" i="23"/>
  <c r="F109" i="23"/>
  <c r="F108" i="23"/>
  <c r="F107" i="23"/>
  <c r="F106" i="23"/>
  <c r="F105" i="23"/>
  <c r="F104" i="23"/>
  <c r="F103" i="23"/>
  <c r="F102" i="23"/>
  <c r="F101" i="23"/>
  <c r="F100" i="23"/>
  <c r="F99" i="23"/>
  <c r="F98" i="23"/>
  <c r="F97" i="23"/>
  <c r="F96" i="23"/>
  <c r="F95" i="23"/>
  <c r="F94" i="23"/>
  <c r="F93" i="23"/>
  <c r="F92" i="23"/>
  <c r="F91" i="23"/>
  <c r="F90" i="23"/>
  <c r="F89" i="23"/>
  <c r="F88" i="23"/>
  <c r="F87" i="23"/>
  <c r="F86" i="23"/>
  <c r="F85" i="23"/>
  <c r="F84" i="23"/>
  <c r="F83" i="23"/>
  <c r="F82" i="23"/>
  <c r="F81" i="23"/>
  <c r="F80" i="23"/>
  <c r="F79" i="23"/>
  <c r="F78" i="23"/>
  <c r="F77" i="23"/>
  <c r="F76" i="23"/>
  <c r="F75" i="23"/>
  <c r="F74" i="23"/>
  <c r="F73" i="23"/>
  <c r="F72" i="23"/>
  <c r="F71" i="23"/>
  <c r="F70" i="23"/>
  <c r="F69" i="23"/>
  <c r="F68" i="23"/>
  <c r="F67" i="23"/>
  <c r="F66" i="23"/>
  <c r="F65" i="23"/>
  <c r="F64" i="23"/>
  <c r="F63" i="23"/>
  <c r="F62" i="23"/>
  <c r="F61" i="23"/>
  <c r="F60" i="23"/>
  <c r="F59" i="23"/>
  <c r="F58" i="23"/>
  <c r="F57" i="23"/>
  <c r="F56" i="23"/>
  <c r="F55" i="23"/>
  <c r="F54" i="23"/>
  <c r="F53" i="23"/>
  <c r="F52" i="23"/>
  <c r="F51" i="23"/>
  <c r="F50" i="23"/>
  <c r="F49" i="23"/>
  <c r="F48" i="23"/>
  <c r="F47" i="23"/>
  <c r="F46" i="23"/>
  <c r="F45" i="23"/>
  <c r="F44" i="23"/>
  <c r="F43" i="23"/>
  <c r="F42" i="23"/>
  <c r="F41" i="23"/>
  <c r="F40" i="23"/>
  <c r="F39" i="23"/>
  <c r="F38" i="23"/>
  <c r="F37" i="23"/>
  <c r="F36" i="23"/>
  <c r="F35" i="23"/>
  <c r="F34" i="23"/>
  <c r="F33" i="23"/>
  <c r="F32" i="23"/>
  <c r="F31" i="23"/>
  <c r="F30" i="23"/>
  <c r="F29" i="23"/>
  <c r="F28" i="23"/>
  <c r="F27" i="23"/>
  <c r="F26" i="23"/>
  <c r="F25" i="23"/>
  <c r="F24" i="23"/>
  <c r="F23" i="23"/>
  <c r="F22" i="23"/>
  <c r="F21" i="23"/>
  <c r="F20" i="23"/>
  <c r="F19" i="23"/>
  <c r="F18" i="23"/>
  <c r="F17" i="23"/>
  <c r="F16" i="23"/>
  <c r="F15" i="23"/>
  <c r="F14" i="23"/>
  <c r="F13" i="23"/>
  <c r="F12" i="23"/>
  <c r="F11" i="23"/>
  <c r="F10" i="23"/>
  <c r="F9" i="23"/>
  <c r="F8" i="23"/>
  <c r="F7" i="23"/>
  <c r="F140" i="19"/>
  <c r="F141" i="19"/>
  <c r="F142" i="19"/>
  <c r="F143" i="19"/>
  <c r="F144" i="19"/>
  <c r="F145" i="19"/>
  <c r="F146" i="19"/>
  <c r="F147" i="19"/>
  <c r="F148" i="19"/>
  <c r="F149" i="19"/>
  <c r="F150" i="19"/>
  <c r="F151" i="19"/>
  <c r="F152" i="19"/>
  <c r="F153" i="19"/>
  <c r="F154" i="19"/>
  <c r="F155" i="19"/>
  <c r="F156" i="19"/>
  <c r="F157" i="19"/>
  <c r="F158" i="19"/>
  <c r="F159" i="19"/>
  <c r="F160" i="19"/>
  <c r="F161" i="19"/>
  <c r="F162" i="19"/>
  <c r="F163" i="19"/>
  <c r="F164" i="19"/>
  <c r="F165" i="19"/>
  <c r="F166" i="19"/>
  <c r="F167" i="19"/>
  <c r="F168" i="19"/>
  <c r="F169" i="19"/>
  <c r="F170" i="19"/>
  <c r="F171" i="19"/>
  <c r="F172" i="19"/>
  <c r="F173" i="19"/>
  <c r="F174" i="19"/>
  <c r="F175" i="19"/>
  <c r="F176" i="19"/>
  <c r="F177" i="19"/>
  <c r="F178" i="19"/>
  <c r="F179" i="19"/>
  <c r="F180" i="19"/>
  <c r="F181" i="19"/>
  <c r="F182" i="19"/>
  <c r="F183" i="19"/>
  <c r="F184" i="19"/>
  <c r="F185" i="19"/>
  <c r="F186" i="19"/>
  <c r="F187" i="19"/>
  <c r="F188" i="19"/>
  <c r="F189" i="19"/>
  <c r="F190" i="19"/>
  <c r="F191" i="19"/>
  <c r="F192" i="19"/>
  <c r="F193" i="19"/>
  <c r="F194" i="19"/>
  <c r="F195" i="19"/>
  <c r="F196" i="19"/>
  <c r="F197" i="19"/>
  <c r="F198" i="19"/>
  <c r="F199" i="19"/>
  <c r="F200" i="19"/>
  <c r="F201" i="19"/>
  <c r="F202" i="19"/>
  <c r="F203" i="19"/>
  <c r="F204" i="19"/>
  <c r="F205" i="19"/>
  <c r="F206" i="19"/>
  <c r="F207" i="19"/>
  <c r="F208" i="19"/>
  <c r="F209" i="19"/>
  <c r="F210" i="19"/>
  <c r="F211" i="19"/>
  <c r="F212" i="19"/>
  <c r="F213" i="19"/>
  <c r="F214" i="19"/>
  <c r="F215" i="19"/>
  <c r="F216" i="19"/>
  <c r="F217" i="19"/>
  <c r="F218" i="19"/>
  <c r="F219" i="19"/>
  <c r="F220" i="19"/>
  <c r="F221" i="19"/>
  <c r="F222" i="19"/>
  <c r="F223" i="19"/>
  <c r="F224" i="19"/>
  <c r="F225" i="19"/>
  <c r="F226" i="19"/>
  <c r="F227" i="19"/>
  <c r="F228" i="19"/>
  <c r="F229" i="19"/>
  <c r="F230" i="19"/>
  <c r="F231" i="19"/>
  <c r="F232" i="19"/>
  <c r="F233" i="19"/>
  <c r="F234" i="19"/>
  <c r="F235" i="19"/>
  <c r="F236" i="19"/>
  <c r="F237" i="19"/>
  <c r="F238" i="19"/>
  <c r="F239" i="19"/>
  <c r="F240" i="19"/>
  <c r="F241" i="19"/>
  <c r="F242" i="19"/>
  <c r="F243" i="19"/>
  <c r="F244" i="19"/>
  <c r="F245" i="19"/>
  <c r="F246" i="19"/>
  <c r="F247" i="19"/>
  <c r="F248" i="19"/>
  <c r="F249" i="19"/>
  <c r="F250" i="19"/>
  <c r="F251" i="19"/>
  <c r="F252" i="19"/>
  <c r="F253" i="19"/>
  <c r="F254" i="19"/>
  <c r="F255" i="19"/>
  <c r="F256" i="19"/>
  <c r="F257" i="19"/>
  <c r="F258" i="19"/>
  <c r="F259" i="19"/>
  <c r="F260" i="19"/>
  <c r="F261" i="19"/>
  <c r="F262" i="19"/>
  <c r="F263" i="19"/>
  <c r="F264" i="19"/>
  <c r="F265" i="19"/>
  <c r="F138" i="19"/>
  <c r="F139" i="19"/>
  <c r="F132" i="19"/>
  <c r="F131" i="19"/>
  <c r="F130" i="19"/>
  <c r="F129" i="19"/>
  <c r="F128" i="19"/>
  <c r="F127" i="19"/>
  <c r="F126" i="19"/>
  <c r="F125" i="19"/>
  <c r="F124" i="19"/>
  <c r="F123" i="19"/>
  <c r="F122" i="19"/>
  <c r="F121" i="19"/>
  <c r="F120" i="19"/>
  <c r="F119" i="19"/>
  <c r="F118" i="19"/>
  <c r="F117" i="19"/>
  <c r="F116" i="19"/>
  <c r="F115" i="19"/>
  <c r="F114" i="19"/>
  <c r="F113" i="19"/>
  <c r="F112" i="19"/>
  <c r="F111" i="19"/>
  <c r="F110" i="19"/>
  <c r="F109" i="19"/>
  <c r="F108" i="19"/>
  <c r="F107" i="19"/>
  <c r="F106" i="19"/>
  <c r="F105" i="19"/>
  <c r="F104" i="19"/>
  <c r="F103" i="19"/>
  <c r="F102" i="19"/>
  <c r="F101" i="19"/>
  <c r="F100" i="19"/>
  <c r="F99" i="19"/>
  <c r="F98" i="19"/>
  <c r="F97" i="19"/>
  <c r="F96" i="19"/>
  <c r="F95" i="19"/>
  <c r="F94" i="19"/>
  <c r="F93" i="19"/>
  <c r="F92" i="19"/>
  <c r="F91" i="19"/>
  <c r="F90" i="19"/>
  <c r="F89" i="19"/>
  <c r="F88" i="19"/>
  <c r="F87" i="19"/>
  <c r="F86" i="19"/>
  <c r="F85" i="19"/>
  <c r="F84" i="19"/>
  <c r="F83" i="19"/>
  <c r="F82" i="19"/>
  <c r="F81" i="19"/>
  <c r="F80" i="19"/>
  <c r="F79" i="19"/>
  <c r="F78" i="19"/>
  <c r="F77" i="19"/>
  <c r="F76" i="19"/>
  <c r="F75" i="19"/>
  <c r="F74" i="19"/>
  <c r="F73" i="19"/>
  <c r="F72" i="19"/>
  <c r="F71" i="19"/>
  <c r="F70" i="19"/>
  <c r="F69" i="19"/>
  <c r="F68" i="19"/>
  <c r="F67" i="19"/>
  <c r="F66" i="19"/>
  <c r="F65" i="19"/>
  <c r="F64" i="19"/>
  <c r="F63" i="19"/>
  <c r="F62" i="19"/>
  <c r="F61" i="19"/>
  <c r="F60" i="19"/>
  <c r="F59" i="19"/>
  <c r="F58" i="19"/>
  <c r="F57" i="19"/>
  <c r="F56" i="19"/>
  <c r="F55" i="19"/>
  <c r="F54" i="19"/>
  <c r="F53" i="19"/>
  <c r="F52" i="19"/>
  <c r="F51" i="19"/>
  <c r="F50" i="19"/>
  <c r="F49" i="19"/>
  <c r="F48" i="19"/>
  <c r="F47" i="19"/>
  <c r="F46" i="19"/>
  <c r="F45" i="19"/>
  <c r="F44" i="19"/>
  <c r="F43" i="19"/>
  <c r="F42" i="19"/>
  <c r="F41" i="19"/>
  <c r="F40" i="19"/>
  <c r="F39" i="19"/>
  <c r="F38" i="19"/>
  <c r="F37" i="19"/>
  <c r="F36" i="19"/>
  <c r="F35" i="19"/>
  <c r="F34" i="19"/>
  <c r="F33" i="19"/>
  <c r="F32" i="19"/>
  <c r="F31" i="19"/>
  <c r="F30" i="19"/>
  <c r="F29" i="19"/>
  <c r="F28" i="19"/>
  <c r="F27" i="19"/>
  <c r="F26" i="19"/>
  <c r="F25" i="19"/>
  <c r="F24" i="19"/>
  <c r="F23" i="19"/>
  <c r="F22" i="19"/>
  <c r="F21" i="19"/>
  <c r="F20" i="19"/>
  <c r="F19" i="19"/>
  <c r="F18" i="19"/>
  <c r="F17" i="19"/>
  <c r="F16" i="19"/>
  <c r="F15" i="19"/>
  <c r="F14" i="19"/>
  <c r="F13" i="19"/>
  <c r="F12" i="19"/>
  <c r="F11" i="19"/>
  <c r="F10" i="19"/>
  <c r="F9" i="19"/>
  <c r="F8" i="19"/>
  <c r="F7" i="19"/>
  <c r="F6" i="19"/>
  <c r="A275" i="23"/>
  <c r="A272" i="23"/>
  <c r="C270" i="23"/>
  <c r="F265" i="22"/>
  <c r="F264" i="22"/>
  <c r="F263" i="22"/>
  <c r="F262" i="22"/>
  <c r="F261" i="22"/>
  <c r="F260" i="22"/>
  <c r="F259" i="22"/>
  <c r="F258" i="22"/>
  <c r="F257" i="22"/>
  <c r="F256" i="22"/>
  <c r="F255" i="22"/>
  <c r="F254" i="22"/>
  <c r="F253" i="22"/>
  <c r="F252" i="22"/>
  <c r="F251" i="22"/>
  <c r="F250" i="22"/>
  <c r="F249" i="22"/>
  <c r="F248" i="22"/>
  <c r="F247" i="22"/>
  <c r="F246" i="22"/>
  <c r="F245" i="22"/>
  <c r="F244" i="22"/>
  <c r="F243" i="22"/>
  <c r="F242" i="22"/>
  <c r="F241" i="22"/>
  <c r="F240" i="22"/>
  <c r="F239" i="22"/>
  <c r="F238" i="22"/>
  <c r="F237" i="22"/>
  <c r="F236" i="22"/>
  <c r="F235" i="22"/>
  <c r="F234" i="22"/>
  <c r="F233" i="22"/>
  <c r="F232" i="22"/>
  <c r="F231" i="22"/>
  <c r="F230" i="22"/>
  <c r="F229" i="22"/>
  <c r="F228" i="22"/>
  <c r="F227" i="22"/>
  <c r="F226" i="22"/>
  <c r="F225" i="22"/>
  <c r="F224" i="22"/>
  <c r="F223" i="22"/>
  <c r="F222" i="22"/>
  <c r="F221" i="22"/>
  <c r="F220" i="22"/>
  <c r="F219" i="22"/>
  <c r="F218" i="22"/>
  <c r="F217" i="22"/>
  <c r="F216" i="22"/>
  <c r="F215" i="22"/>
  <c r="F214" i="22"/>
  <c r="F213" i="22"/>
  <c r="F212" i="22"/>
  <c r="F211" i="22"/>
  <c r="F210" i="22"/>
  <c r="F209" i="22"/>
  <c r="F208" i="22"/>
  <c r="F207" i="22"/>
  <c r="F206" i="22"/>
  <c r="F205" i="22"/>
  <c r="F204" i="22"/>
  <c r="F203" i="22"/>
  <c r="F202" i="22"/>
  <c r="F201" i="22"/>
  <c r="F200" i="22"/>
  <c r="F199" i="22"/>
  <c r="F198" i="22"/>
  <c r="F197" i="22"/>
  <c r="F196" i="22"/>
  <c r="F195" i="22"/>
  <c r="F194" i="22"/>
  <c r="F193" i="22"/>
  <c r="F192" i="22"/>
  <c r="F191" i="22"/>
  <c r="F190" i="22"/>
  <c r="F189" i="22"/>
  <c r="F188" i="22"/>
  <c r="F187" i="22"/>
  <c r="F186" i="22"/>
  <c r="F185" i="22"/>
  <c r="F184" i="22"/>
  <c r="F183" i="22"/>
  <c r="F182" i="22"/>
  <c r="F181" i="22"/>
  <c r="F180" i="22"/>
  <c r="F179" i="22"/>
  <c r="F178" i="22"/>
  <c r="F177" i="22"/>
  <c r="F176" i="22"/>
  <c r="F175" i="22"/>
  <c r="F174" i="22"/>
  <c r="F173" i="22"/>
  <c r="F172" i="22"/>
  <c r="F171" i="22"/>
  <c r="F170" i="22"/>
  <c r="F169" i="22"/>
  <c r="F168" i="22"/>
  <c r="F167" i="22"/>
  <c r="F166" i="22"/>
  <c r="F165" i="22"/>
  <c r="F164" i="22"/>
  <c r="F163" i="22"/>
  <c r="F162" i="22"/>
  <c r="F161" i="22"/>
  <c r="F160" i="22"/>
  <c r="F159" i="22"/>
  <c r="F158" i="22"/>
  <c r="F157" i="22"/>
  <c r="F156" i="22"/>
  <c r="F155" i="22"/>
  <c r="F154" i="22"/>
  <c r="F153" i="22"/>
  <c r="F152" i="22"/>
  <c r="F151" i="22"/>
  <c r="F150" i="22"/>
  <c r="F149" i="22"/>
  <c r="F148" i="22"/>
  <c r="F147" i="22"/>
  <c r="F146" i="22"/>
  <c r="F145" i="22"/>
  <c r="F144" i="22"/>
  <c r="F143" i="22"/>
  <c r="F142" i="22"/>
  <c r="F141" i="22"/>
  <c r="F140" i="22"/>
  <c r="F139" i="22"/>
  <c r="F138" i="22"/>
  <c r="F69" i="22"/>
  <c r="F68" i="22"/>
  <c r="F67" i="22"/>
  <c r="F66" i="22"/>
  <c r="F65" i="22"/>
  <c r="F64" i="22"/>
  <c r="F63" i="22"/>
  <c r="F62" i="22"/>
  <c r="F61" i="22"/>
  <c r="F60" i="22"/>
  <c r="F59" i="22"/>
  <c r="F58" i="22"/>
  <c r="F57" i="22"/>
  <c r="F56" i="22"/>
  <c r="F55" i="22"/>
  <c r="F54" i="22"/>
  <c r="F53" i="22"/>
  <c r="F52" i="22"/>
  <c r="F51" i="22"/>
  <c r="F50" i="22"/>
  <c r="F49" i="22"/>
  <c r="F48" i="22"/>
  <c r="F47" i="22"/>
  <c r="F46" i="22"/>
  <c r="F45" i="22"/>
  <c r="F44" i="22"/>
  <c r="F43" i="22"/>
  <c r="F42" i="22"/>
  <c r="F41" i="22"/>
  <c r="F40" i="22"/>
  <c r="F39" i="22"/>
  <c r="F38" i="22"/>
  <c r="F37" i="22"/>
  <c r="F36" i="22"/>
  <c r="F35" i="22"/>
  <c r="F34" i="22"/>
  <c r="F33" i="22"/>
  <c r="F32" i="22"/>
  <c r="F31" i="22"/>
  <c r="F30" i="22"/>
  <c r="F29" i="22"/>
  <c r="F28" i="22"/>
  <c r="F27" i="22"/>
  <c r="F26" i="22"/>
  <c r="F25" i="22"/>
  <c r="F24" i="22"/>
  <c r="F23" i="22"/>
  <c r="F22" i="22"/>
  <c r="F21" i="22"/>
  <c r="F20" i="22"/>
  <c r="F19" i="22"/>
  <c r="F18" i="22"/>
  <c r="F17" i="22"/>
  <c r="F16" i="22"/>
  <c r="F15" i="22"/>
  <c r="F14" i="22"/>
  <c r="F13" i="22"/>
  <c r="F12" i="22"/>
  <c r="F11" i="22"/>
  <c r="F10" i="22"/>
  <c r="F9" i="22"/>
  <c r="F8" i="22"/>
  <c r="F7" i="22"/>
  <c r="F6" i="22"/>
  <c r="F101" i="22"/>
  <c r="F100" i="22"/>
  <c r="F99" i="22"/>
  <c r="F98" i="22"/>
  <c r="F97" i="22"/>
  <c r="F96" i="22"/>
  <c r="F95" i="22"/>
  <c r="F94" i="22"/>
  <c r="F93" i="22"/>
  <c r="F92" i="22"/>
  <c r="F91" i="22"/>
  <c r="F90" i="22"/>
  <c r="F89" i="22"/>
  <c r="F88" i="22"/>
  <c r="F87" i="22"/>
  <c r="F86" i="22"/>
  <c r="F85" i="22"/>
  <c r="F84" i="22"/>
  <c r="F83" i="22"/>
  <c r="F82" i="22"/>
  <c r="F81" i="22"/>
  <c r="F80" i="22"/>
  <c r="F79" i="22"/>
  <c r="F78" i="22"/>
  <c r="F77" i="22"/>
  <c r="F76" i="22"/>
  <c r="F75" i="22"/>
  <c r="F74" i="22"/>
  <c r="F73" i="22"/>
  <c r="F72" i="22"/>
  <c r="F71" i="22"/>
  <c r="F70" i="22"/>
  <c r="F117" i="22"/>
  <c r="F116" i="22"/>
  <c r="F115" i="22"/>
  <c r="F114" i="22"/>
  <c r="F113" i="22"/>
  <c r="F112" i="22"/>
  <c r="F111" i="22"/>
  <c r="F110" i="22"/>
  <c r="F109" i="22"/>
  <c r="F108" i="22"/>
  <c r="F107" i="22"/>
  <c r="F106" i="22"/>
  <c r="F105" i="22"/>
  <c r="F104" i="22"/>
  <c r="F103" i="22"/>
  <c r="F102" i="22"/>
  <c r="F125" i="22"/>
  <c r="F124" i="22"/>
  <c r="F123" i="22"/>
  <c r="F122" i="22"/>
  <c r="F121" i="22"/>
  <c r="F120" i="22"/>
  <c r="F119" i="22"/>
  <c r="F118" i="22"/>
  <c r="F129" i="22"/>
  <c r="F128" i="22"/>
  <c r="F127" i="22"/>
  <c r="F126" i="22"/>
  <c r="F131" i="22"/>
  <c r="F130" i="22"/>
  <c r="G265" i="21"/>
  <c r="G264" i="21"/>
  <c r="G263" i="21"/>
  <c r="G262" i="21"/>
  <c r="G261" i="21"/>
  <c r="G260" i="21"/>
  <c r="G259" i="21"/>
  <c r="G258" i="21"/>
  <c r="G257" i="21"/>
  <c r="G256" i="21"/>
  <c r="G255" i="21"/>
  <c r="G254" i="21"/>
  <c r="G253" i="21"/>
  <c r="G252" i="21"/>
  <c r="G251" i="21"/>
  <c r="G250" i="21"/>
  <c r="G249" i="21"/>
  <c r="G248" i="21"/>
  <c r="G247" i="21"/>
  <c r="G246" i="21"/>
  <c r="G245" i="21"/>
  <c r="G244" i="21"/>
  <c r="G243" i="21"/>
  <c r="G242" i="21"/>
  <c r="G241" i="21"/>
  <c r="G240" i="21"/>
  <c r="G239" i="21"/>
  <c r="G238" i="21"/>
  <c r="G237" i="21"/>
  <c r="G236" i="21"/>
  <c r="G235" i="21"/>
  <c r="G234" i="21"/>
  <c r="G233" i="21"/>
  <c r="G232" i="21"/>
  <c r="G231" i="21"/>
  <c r="G230" i="21"/>
  <c r="G229" i="21"/>
  <c r="G228" i="21"/>
  <c r="G227" i="21"/>
  <c r="G226" i="21"/>
  <c r="G225" i="21"/>
  <c r="G224" i="21"/>
  <c r="G223" i="21"/>
  <c r="G222" i="21"/>
  <c r="G221" i="21"/>
  <c r="G220" i="21"/>
  <c r="G219" i="21"/>
  <c r="G218" i="21"/>
  <c r="G217" i="21"/>
  <c r="G216" i="21"/>
  <c r="G215" i="21"/>
  <c r="G214" i="21"/>
  <c r="G213" i="21"/>
  <c r="G212" i="21"/>
  <c r="G211" i="21"/>
  <c r="G210" i="21"/>
  <c r="G209" i="21"/>
  <c r="G208" i="21"/>
  <c r="G207" i="21"/>
  <c r="G206" i="21"/>
  <c r="G205" i="21"/>
  <c r="G204" i="21"/>
  <c r="G203" i="21"/>
  <c r="G202" i="21"/>
  <c r="G201" i="21"/>
  <c r="G200" i="21"/>
  <c r="G199" i="21"/>
  <c r="G198" i="21"/>
  <c r="G197" i="21"/>
  <c r="G196" i="21"/>
  <c r="G195" i="21"/>
  <c r="G194" i="21"/>
  <c r="G193" i="21"/>
  <c r="G192" i="21"/>
  <c r="G191" i="21"/>
  <c r="G190" i="21"/>
  <c r="G189" i="21"/>
  <c r="G188" i="21"/>
  <c r="G187" i="21"/>
  <c r="G186" i="21"/>
  <c r="G185" i="21"/>
  <c r="G184" i="21"/>
  <c r="G183" i="21"/>
  <c r="G182" i="21"/>
  <c r="G181" i="21"/>
  <c r="G180" i="21"/>
  <c r="G179" i="21"/>
  <c r="G178" i="21"/>
  <c r="G177" i="21"/>
  <c r="G176" i="21"/>
  <c r="G175" i="21"/>
  <c r="G174" i="21"/>
  <c r="G173" i="21"/>
  <c r="G172" i="21"/>
  <c r="G171" i="21"/>
  <c r="G170" i="21"/>
  <c r="G169" i="21"/>
  <c r="G168" i="21"/>
  <c r="G167" i="21"/>
  <c r="G166" i="21"/>
  <c r="G165" i="21"/>
  <c r="G164" i="21"/>
  <c r="G163" i="21"/>
  <c r="G162" i="21"/>
  <c r="G161" i="21"/>
  <c r="G160" i="21"/>
  <c r="G159" i="21"/>
  <c r="G158" i="21"/>
  <c r="G157" i="21"/>
  <c r="G156" i="21"/>
  <c r="G155" i="21"/>
  <c r="G154" i="21"/>
  <c r="G153" i="21"/>
  <c r="G152" i="21"/>
  <c r="G151" i="21"/>
  <c r="G150" i="21"/>
  <c r="G149" i="21"/>
  <c r="G148" i="21"/>
  <c r="G147" i="21"/>
  <c r="G146" i="21"/>
  <c r="G145" i="21"/>
  <c r="G144" i="21"/>
  <c r="G143" i="21"/>
  <c r="G142" i="21"/>
  <c r="G141" i="21"/>
  <c r="G140" i="21"/>
  <c r="G139" i="21"/>
  <c r="G138" i="21"/>
  <c r="G133" i="21"/>
  <c r="G132" i="21"/>
  <c r="G131" i="21"/>
  <c r="G130" i="21"/>
  <c r="G129" i="21"/>
  <c r="G128" i="21"/>
  <c r="G127" i="21"/>
  <c r="G126" i="21"/>
  <c r="G125" i="21"/>
  <c r="G124" i="21"/>
  <c r="G123" i="21"/>
  <c r="G122" i="21"/>
  <c r="G121" i="21"/>
  <c r="G120" i="21"/>
  <c r="G119" i="21"/>
  <c r="G118" i="21"/>
  <c r="G117" i="21"/>
  <c r="G116" i="21"/>
  <c r="G115" i="21"/>
  <c r="G114" i="21"/>
  <c r="G113" i="21"/>
  <c r="G112" i="21"/>
  <c r="G111" i="21"/>
  <c r="G110" i="21"/>
  <c r="G109" i="21"/>
  <c r="G108" i="21"/>
  <c r="G107" i="21"/>
  <c r="G106" i="21"/>
  <c r="G105" i="21"/>
  <c r="G104" i="21"/>
  <c r="G103" i="21"/>
  <c r="G102" i="21"/>
  <c r="G101" i="21"/>
  <c r="G100" i="21"/>
  <c r="G99" i="21"/>
  <c r="G98" i="21"/>
  <c r="G97" i="21"/>
  <c r="G96" i="21"/>
  <c r="G95" i="21"/>
  <c r="G94" i="21"/>
  <c r="G93" i="21"/>
  <c r="G92" i="21"/>
  <c r="G91" i="21"/>
  <c r="G90" i="21"/>
  <c r="G89" i="21"/>
  <c r="G88" i="21"/>
  <c r="G87" i="21"/>
  <c r="G86" i="21"/>
  <c r="G85" i="21"/>
  <c r="G84" i="21"/>
  <c r="G83" i="21"/>
  <c r="G82" i="21"/>
  <c r="G81" i="21"/>
  <c r="G80" i="21"/>
  <c r="G79" i="21"/>
  <c r="G78" i="21"/>
  <c r="G77" i="21"/>
  <c r="G76" i="21"/>
  <c r="G75" i="21"/>
  <c r="G74" i="21"/>
  <c r="G73" i="21"/>
  <c r="G72" i="21"/>
  <c r="G71" i="21"/>
  <c r="G70" i="21"/>
  <c r="G37" i="21"/>
  <c r="G36" i="21"/>
  <c r="G35" i="21"/>
  <c r="G34" i="21"/>
  <c r="G33" i="21"/>
  <c r="G32" i="21"/>
  <c r="G31" i="21"/>
  <c r="G30" i="21"/>
  <c r="G29" i="21"/>
  <c r="G28" i="21"/>
  <c r="G27" i="21"/>
  <c r="G26" i="21"/>
  <c r="G25" i="21"/>
  <c r="G24" i="21"/>
  <c r="G23" i="21"/>
  <c r="G22" i="21"/>
  <c r="G21" i="21"/>
  <c r="G20" i="21"/>
  <c r="G19" i="21"/>
  <c r="G18" i="21"/>
  <c r="G17" i="21"/>
  <c r="G16" i="21"/>
  <c r="G15" i="21"/>
  <c r="G14" i="21"/>
  <c r="G13" i="21"/>
  <c r="G12" i="21"/>
  <c r="G11" i="21"/>
  <c r="G10" i="21"/>
  <c r="G9" i="21"/>
  <c r="G8" i="21"/>
  <c r="G7" i="21"/>
  <c r="G6" i="21"/>
  <c r="G53" i="21"/>
  <c r="G52" i="21"/>
  <c r="G51" i="21"/>
  <c r="G50" i="21"/>
  <c r="G49" i="21"/>
  <c r="G48" i="21"/>
  <c r="G47" i="21"/>
  <c r="G46" i="21"/>
  <c r="G45" i="21"/>
  <c r="G44" i="21"/>
  <c r="G43" i="21"/>
  <c r="G42" i="21"/>
  <c r="G41" i="21"/>
  <c r="G40" i="21"/>
  <c r="G39" i="21"/>
  <c r="G38" i="21"/>
  <c r="G61" i="21"/>
  <c r="G60" i="21"/>
  <c r="G59" i="21"/>
  <c r="G58" i="21"/>
  <c r="G57" i="21"/>
  <c r="G56" i="21"/>
  <c r="G55" i="21"/>
  <c r="G54" i="21"/>
  <c r="G65" i="21"/>
  <c r="G64" i="21"/>
  <c r="G63" i="21"/>
  <c r="G62" i="21"/>
  <c r="G67" i="21"/>
  <c r="G66" i="21"/>
  <c r="G68" i="21"/>
  <c r="G69" i="21"/>
  <c r="F265" i="20"/>
  <c r="F264" i="20"/>
  <c r="F263" i="20"/>
  <c r="F262" i="20"/>
  <c r="F261" i="20"/>
  <c r="F260" i="20"/>
  <c r="F259" i="20"/>
  <c r="F258" i="20"/>
  <c r="F257" i="20"/>
  <c r="F256" i="20"/>
  <c r="F255" i="20"/>
  <c r="F254" i="20"/>
  <c r="F253" i="20"/>
  <c r="F252" i="20"/>
  <c r="F251" i="20"/>
  <c r="F250" i="20"/>
  <c r="F249" i="20"/>
  <c r="F248" i="20"/>
  <c r="F247" i="20"/>
  <c r="F246" i="20"/>
  <c r="F245" i="20"/>
  <c r="F244" i="20"/>
  <c r="F243" i="20"/>
  <c r="F242" i="20"/>
  <c r="F241" i="20"/>
  <c r="F240" i="20"/>
  <c r="F239" i="20"/>
  <c r="F238" i="20"/>
  <c r="F237" i="20"/>
  <c r="F236" i="20"/>
  <c r="F235" i="20"/>
  <c r="F234" i="20"/>
  <c r="F233" i="20"/>
  <c r="F232" i="20"/>
  <c r="F231" i="20"/>
  <c r="F230" i="20"/>
  <c r="F229" i="20"/>
  <c r="F228" i="20"/>
  <c r="F227" i="20"/>
  <c r="F226" i="20"/>
  <c r="F225" i="20"/>
  <c r="F224" i="20"/>
  <c r="F223" i="20"/>
  <c r="F222" i="20"/>
  <c r="F221" i="20"/>
  <c r="F220" i="20"/>
  <c r="F219" i="20"/>
  <c r="F218" i="20"/>
  <c r="F217" i="20"/>
  <c r="F216" i="20"/>
  <c r="F215" i="20"/>
  <c r="F214" i="20"/>
  <c r="F213" i="20"/>
  <c r="F212" i="20"/>
  <c r="F211" i="20"/>
  <c r="F210" i="20"/>
  <c r="F209" i="20"/>
  <c r="F208" i="20"/>
  <c r="F207" i="20"/>
  <c r="F206" i="20"/>
  <c r="F205" i="20"/>
  <c r="F204" i="20"/>
  <c r="F203" i="20"/>
  <c r="F202" i="20"/>
  <c r="F201" i="20"/>
  <c r="F200" i="20"/>
  <c r="F199" i="20"/>
  <c r="F198" i="20"/>
  <c r="F197" i="20"/>
  <c r="F196" i="20"/>
  <c r="F195" i="20"/>
  <c r="F194" i="20"/>
  <c r="F193" i="20"/>
  <c r="F192" i="20"/>
  <c r="F191" i="20"/>
  <c r="F190" i="20"/>
  <c r="F189" i="20"/>
  <c r="F188" i="20"/>
  <c r="F187" i="20"/>
  <c r="F186" i="20"/>
  <c r="F185" i="20"/>
  <c r="F184" i="20"/>
  <c r="F183" i="20"/>
  <c r="F182" i="20"/>
  <c r="F181" i="20"/>
  <c r="F180" i="20"/>
  <c r="F179" i="20"/>
  <c r="F178" i="20"/>
  <c r="F177" i="20"/>
  <c r="F176" i="20"/>
  <c r="F175" i="20"/>
  <c r="F174" i="20"/>
  <c r="F173" i="20"/>
  <c r="F172" i="20"/>
  <c r="F171" i="20"/>
  <c r="F170" i="20"/>
  <c r="F169" i="20"/>
  <c r="F168" i="20"/>
  <c r="F167" i="20"/>
  <c r="F166" i="20"/>
  <c r="F165" i="20"/>
  <c r="F164" i="20"/>
  <c r="F163" i="20"/>
  <c r="F162" i="20"/>
  <c r="F161" i="20"/>
  <c r="F160" i="20"/>
  <c r="F159" i="20"/>
  <c r="F158" i="20"/>
  <c r="F157" i="20"/>
  <c r="F156" i="20"/>
  <c r="F155" i="20"/>
  <c r="F154" i="20"/>
  <c r="F153" i="20"/>
  <c r="F152" i="20"/>
  <c r="F151" i="20"/>
  <c r="F150" i="20"/>
  <c r="F149" i="20"/>
  <c r="F148" i="20"/>
  <c r="F147" i="20"/>
  <c r="F146" i="20"/>
  <c r="F145" i="20"/>
  <c r="F144" i="20"/>
  <c r="F143" i="20"/>
  <c r="F142" i="20"/>
  <c r="F141" i="20"/>
  <c r="F140" i="20"/>
  <c r="F139" i="20"/>
  <c r="F138" i="20"/>
  <c r="F133" i="20"/>
  <c r="F132" i="20"/>
  <c r="F131" i="20"/>
  <c r="F130" i="20"/>
  <c r="F129" i="20"/>
  <c r="F128" i="20"/>
  <c r="F127" i="20"/>
  <c r="F126" i="20"/>
  <c r="F125" i="20"/>
  <c r="F124" i="20"/>
  <c r="F123" i="20"/>
  <c r="F122" i="20"/>
  <c r="F121" i="20"/>
  <c r="F120" i="20"/>
  <c r="F119" i="20"/>
  <c r="F118" i="20"/>
  <c r="F117" i="20"/>
  <c r="F116" i="20"/>
  <c r="F115" i="20"/>
  <c r="F114" i="20"/>
  <c r="F113" i="20"/>
  <c r="F112" i="20"/>
  <c r="F111" i="20"/>
  <c r="F110" i="20"/>
  <c r="F109" i="20"/>
  <c r="F108" i="20"/>
  <c r="F107" i="20"/>
  <c r="F106" i="20"/>
  <c r="F105" i="20"/>
  <c r="F104" i="20"/>
  <c r="F103" i="20"/>
  <c r="F102" i="20"/>
  <c r="F101" i="20"/>
  <c r="F100" i="20"/>
  <c r="F99" i="20"/>
  <c r="F98" i="20"/>
  <c r="F97" i="20"/>
  <c r="F96" i="20"/>
  <c r="F95" i="20"/>
  <c r="F94" i="20"/>
  <c r="F93" i="20"/>
  <c r="F92" i="20"/>
  <c r="F91" i="20"/>
  <c r="F90" i="20"/>
  <c r="F89" i="20"/>
  <c r="F88" i="20"/>
  <c r="F87" i="20"/>
  <c r="F86" i="20"/>
  <c r="F85" i="20"/>
  <c r="F84" i="20"/>
  <c r="F83" i="20"/>
  <c r="F82" i="20"/>
  <c r="F81" i="20"/>
  <c r="F80" i="20"/>
  <c r="F79" i="20"/>
  <c r="F78" i="20"/>
  <c r="F77" i="20"/>
  <c r="F76" i="20"/>
  <c r="F75" i="20"/>
  <c r="F74" i="20"/>
  <c r="F73" i="20"/>
  <c r="F72" i="20"/>
  <c r="F71" i="20"/>
  <c r="F70" i="20"/>
  <c r="F37" i="20"/>
  <c r="F36" i="20"/>
  <c r="F35" i="20"/>
  <c r="F34" i="20"/>
  <c r="F33" i="20"/>
  <c r="F32" i="20"/>
  <c r="F31" i="20"/>
  <c r="F30" i="20"/>
  <c r="F29" i="20"/>
  <c r="F28" i="20"/>
  <c r="F27" i="20"/>
  <c r="F26" i="20"/>
  <c r="F25" i="20"/>
  <c r="F24" i="20"/>
  <c r="F23" i="20"/>
  <c r="F22" i="20"/>
  <c r="F21" i="20"/>
  <c r="F20" i="20"/>
  <c r="F19" i="20"/>
  <c r="F18" i="20"/>
  <c r="F17" i="20"/>
  <c r="F16" i="20"/>
  <c r="F15" i="20"/>
  <c r="F14" i="20"/>
  <c r="F13" i="20"/>
  <c r="F12" i="20"/>
  <c r="F11" i="20"/>
  <c r="F10" i="20"/>
  <c r="F9" i="20"/>
  <c r="F8" i="20"/>
  <c r="F7" i="20"/>
  <c r="F6" i="20"/>
  <c r="F53" i="20"/>
  <c r="F52" i="20"/>
  <c r="F51" i="20"/>
  <c r="F50" i="20"/>
  <c r="F49" i="20"/>
  <c r="F48" i="20"/>
  <c r="F47" i="20"/>
  <c r="F46" i="20"/>
  <c r="F45" i="20"/>
  <c r="F44" i="20"/>
  <c r="F43" i="20"/>
  <c r="F42" i="20"/>
  <c r="F41" i="20"/>
  <c r="F40" i="20"/>
  <c r="F39" i="20"/>
  <c r="F38" i="20"/>
  <c r="F61" i="20"/>
  <c r="F60" i="20"/>
  <c r="F59" i="20"/>
  <c r="F58" i="20"/>
  <c r="F57" i="20"/>
  <c r="F56" i="20"/>
  <c r="F55" i="20"/>
  <c r="F54" i="20"/>
  <c r="F65" i="20"/>
  <c r="F64" i="20"/>
  <c r="F63" i="20"/>
  <c r="F62" i="20"/>
  <c r="F67" i="20"/>
  <c r="F66" i="20"/>
  <c r="F68" i="20"/>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10" i="17"/>
  <c r="F9" i="17"/>
  <c r="F8" i="17"/>
  <c r="F7" i="17"/>
  <c r="F6"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117" i="17"/>
  <c r="F116" i="17"/>
  <c r="F115" i="17"/>
  <c r="F114" i="17"/>
  <c r="F113" i="17"/>
  <c r="F112" i="17"/>
  <c r="F111" i="17"/>
  <c r="F110" i="17"/>
  <c r="F109" i="17"/>
  <c r="F108" i="17"/>
  <c r="F107" i="17"/>
  <c r="F106" i="17"/>
  <c r="F105" i="17"/>
  <c r="F104" i="17"/>
  <c r="F103" i="17"/>
  <c r="F102" i="17"/>
  <c r="F125" i="17"/>
  <c r="F124" i="17"/>
  <c r="F123" i="17"/>
  <c r="F122" i="17"/>
  <c r="F121" i="17"/>
  <c r="F120" i="17"/>
  <c r="F119" i="17"/>
  <c r="F118" i="17"/>
  <c r="F129" i="17"/>
  <c r="F128" i="17"/>
  <c r="F127" i="17"/>
  <c r="F126" i="17"/>
  <c r="F131" i="17"/>
  <c r="F130" i="17"/>
  <c r="F132" i="17"/>
  <c r="C138" i="16"/>
  <c r="C137" i="16"/>
  <c r="C6" i="16"/>
  <c r="C5" i="16"/>
  <c r="G537" i="15"/>
  <c r="G536" i="15"/>
  <c r="G535" i="15"/>
  <c r="G534" i="15"/>
  <c r="G533" i="15"/>
  <c r="G532" i="15"/>
  <c r="G531" i="15"/>
  <c r="G530" i="15"/>
  <c r="G529" i="15"/>
  <c r="G528" i="15"/>
  <c r="G527" i="15"/>
  <c r="G526" i="15"/>
  <c r="G525" i="15"/>
  <c r="G524" i="15"/>
  <c r="G523" i="15"/>
  <c r="G522" i="15"/>
  <c r="G521" i="15"/>
  <c r="G520" i="15"/>
  <c r="G519" i="15"/>
  <c r="G518" i="15"/>
  <c r="G517" i="15"/>
  <c r="G516" i="15"/>
  <c r="G515" i="15"/>
  <c r="G514" i="15"/>
  <c r="G513" i="15"/>
  <c r="G512" i="15"/>
  <c r="G511" i="15"/>
  <c r="G510" i="15"/>
  <c r="G509" i="15"/>
  <c r="G508" i="15"/>
  <c r="G507" i="15"/>
  <c r="G506" i="15"/>
  <c r="G505" i="15"/>
  <c r="G504" i="15"/>
  <c r="G503" i="15"/>
  <c r="G502" i="15"/>
  <c r="G501" i="15"/>
  <c r="G500" i="15"/>
  <c r="G499" i="15"/>
  <c r="G498" i="15"/>
  <c r="G497" i="15"/>
  <c r="G496" i="15"/>
  <c r="G495" i="15"/>
  <c r="G494" i="15"/>
  <c r="G493" i="15"/>
  <c r="G492" i="15"/>
  <c r="G491" i="15"/>
  <c r="G490" i="15"/>
  <c r="G489" i="15"/>
  <c r="G488" i="15"/>
  <c r="G487" i="15"/>
  <c r="G486" i="15"/>
  <c r="G485" i="15"/>
  <c r="G484" i="15"/>
  <c r="G483" i="15"/>
  <c r="G482" i="15"/>
  <c r="G481" i="15"/>
  <c r="G480" i="15"/>
  <c r="G479" i="15"/>
  <c r="G478" i="15"/>
  <c r="G477" i="15"/>
  <c r="G476" i="15"/>
  <c r="G475" i="15"/>
  <c r="G474" i="15"/>
  <c r="G473" i="15"/>
  <c r="G472" i="15"/>
  <c r="G471" i="15"/>
  <c r="G470" i="15"/>
  <c r="G469" i="15"/>
  <c r="G468" i="15"/>
  <c r="G467" i="15"/>
  <c r="G466" i="15"/>
  <c r="G465" i="15"/>
  <c r="G464" i="15"/>
  <c r="G463" i="15"/>
  <c r="G462" i="15"/>
  <c r="G461" i="15"/>
  <c r="G460" i="15"/>
  <c r="G459" i="15"/>
  <c r="G458" i="15"/>
  <c r="G457" i="15"/>
  <c r="G456" i="15"/>
  <c r="G455" i="15"/>
  <c r="G454" i="15"/>
  <c r="G453" i="15"/>
  <c r="G452" i="15"/>
  <c r="G451" i="15"/>
  <c r="G450" i="15"/>
  <c r="G449" i="15"/>
  <c r="G448" i="15"/>
  <c r="G447" i="15"/>
  <c r="G446" i="15"/>
  <c r="G445" i="15"/>
  <c r="G444" i="15"/>
  <c r="G443" i="15"/>
  <c r="G442" i="15"/>
  <c r="G441" i="15"/>
  <c r="G440" i="15"/>
  <c r="G439" i="15"/>
  <c r="G438" i="15"/>
  <c r="G437" i="15"/>
  <c r="G436" i="15"/>
  <c r="G435" i="15"/>
  <c r="G434" i="15"/>
  <c r="G433" i="15"/>
  <c r="G432" i="15"/>
  <c r="G431" i="15"/>
  <c r="G430" i="15"/>
  <c r="G429" i="15"/>
  <c r="G428" i="15"/>
  <c r="G427" i="15"/>
  <c r="G426" i="15"/>
  <c r="G425" i="15"/>
  <c r="G424" i="15"/>
  <c r="G423" i="15"/>
  <c r="G422" i="15"/>
  <c r="G421" i="15"/>
  <c r="G420" i="15"/>
  <c r="G419" i="15"/>
  <c r="G418" i="15"/>
  <c r="G417" i="15"/>
  <c r="G416" i="15"/>
  <c r="G415" i="15"/>
  <c r="G414" i="15"/>
  <c r="G413" i="15"/>
  <c r="G412" i="15"/>
  <c r="G411" i="15"/>
  <c r="G410" i="15"/>
  <c r="G341" i="15"/>
  <c r="G340" i="15"/>
  <c r="G339" i="15"/>
  <c r="G338" i="15"/>
  <c r="G337" i="15"/>
  <c r="G336" i="15"/>
  <c r="G335" i="15"/>
  <c r="G334" i="15"/>
  <c r="G333" i="15"/>
  <c r="G332" i="15"/>
  <c r="G331" i="15"/>
  <c r="G330" i="15"/>
  <c r="G329" i="15"/>
  <c r="G328" i="15"/>
  <c r="G327" i="15"/>
  <c r="G326" i="15"/>
  <c r="G325" i="15"/>
  <c r="G324" i="15"/>
  <c r="G323" i="15"/>
  <c r="G322" i="15"/>
  <c r="G321" i="15"/>
  <c r="G320" i="15"/>
  <c r="G319" i="15"/>
  <c r="G318" i="15"/>
  <c r="G317" i="15"/>
  <c r="G316" i="15"/>
  <c r="G315" i="15"/>
  <c r="G314" i="15"/>
  <c r="G313" i="15"/>
  <c r="G312" i="15"/>
  <c r="G311" i="15"/>
  <c r="G310" i="15"/>
  <c r="G309" i="15"/>
  <c r="G308" i="15"/>
  <c r="G307" i="15"/>
  <c r="G306" i="15"/>
  <c r="G305" i="15"/>
  <c r="G304" i="15"/>
  <c r="G303" i="15"/>
  <c r="G302" i="15"/>
  <c r="G301" i="15"/>
  <c r="G300" i="15"/>
  <c r="G299" i="15"/>
  <c r="G298" i="15"/>
  <c r="G297" i="15"/>
  <c r="G296" i="15"/>
  <c r="G295" i="15"/>
  <c r="G294" i="15"/>
  <c r="G293" i="15"/>
  <c r="G292" i="15"/>
  <c r="G291" i="15"/>
  <c r="G290" i="15"/>
  <c r="G289" i="15"/>
  <c r="G288" i="15"/>
  <c r="G287" i="15"/>
  <c r="G286" i="15"/>
  <c r="G285" i="15"/>
  <c r="G284" i="15"/>
  <c r="G283" i="15"/>
  <c r="G282" i="15"/>
  <c r="G281" i="15"/>
  <c r="G280" i="15"/>
  <c r="G279" i="15"/>
  <c r="G278" i="15"/>
  <c r="G373" i="15"/>
  <c r="G372" i="15"/>
  <c r="G371" i="15"/>
  <c r="G370" i="15"/>
  <c r="G369" i="15"/>
  <c r="G368" i="15"/>
  <c r="G367" i="15"/>
  <c r="G366" i="15"/>
  <c r="G365" i="15"/>
  <c r="G364" i="15"/>
  <c r="G363" i="15"/>
  <c r="G362" i="15"/>
  <c r="G361" i="15"/>
  <c r="G360" i="15"/>
  <c r="G359" i="15"/>
  <c r="G358" i="15"/>
  <c r="G357" i="15"/>
  <c r="G356" i="15"/>
  <c r="G355" i="15"/>
  <c r="G354" i="15"/>
  <c r="G353" i="15"/>
  <c r="G352" i="15"/>
  <c r="G351" i="15"/>
  <c r="G350" i="15"/>
  <c r="G349" i="15"/>
  <c r="G348" i="15"/>
  <c r="G347" i="15"/>
  <c r="G346" i="15"/>
  <c r="G345" i="15"/>
  <c r="G344" i="15"/>
  <c r="G343" i="15"/>
  <c r="G342" i="15"/>
  <c r="G389" i="15"/>
  <c r="G388" i="15"/>
  <c r="G387" i="15"/>
  <c r="G386" i="15"/>
  <c r="G385" i="15"/>
  <c r="G384" i="15"/>
  <c r="G383" i="15"/>
  <c r="G382" i="15"/>
  <c r="G381" i="15"/>
  <c r="G380" i="15"/>
  <c r="G379" i="15"/>
  <c r="G378" i="15"/>
  <c r="G377" i="15"/>
  <c r="G376" i="15"/>
  <c r="G375" i="15"/>
  <c r="G374" i="15"/>
  <c r="G397" i="15"/>
  <c r="G396" i="15"/>
  <c r="G395" i="15"/>
  <c r="G394" i="15"/>
  <c r="G393" i="15"/>
  <c r="G392" i="15"/>
  <c r="G391" i="15"/>
  <c r="G390" i="15"/>
  <c r="G401" i="15"/>
  <c r="G400" i="15"/>
  <c r="G399" i="15"/>
  <c r="G398" i="15"/>
  <c r="G403" i="15"/>
  <c r="G402" i="15"/>
  <c r="G404" i="15"/>
  <c r="G405" i="15"/>
  <c r="G264" i="15"/>
  <c r="G263" i="15"/>
  <c r="G262" i="15"/>
  <c r="G261" i="15"/>
  <c r="G260" i="15"/>
  <c r="G259" i="15"/>
  <c r="G258" i="15"/>
  <c r="G257" i="15"/>
  <c r="G256" i="15"/>
  <c r="G255" i="15"/>
  <c r="G254" i="15"/>
  <c r="G253" i="15"/>
  <c r="G252" i="15"/>
  <c r="G251" i="15"/>
  <c r="G250" i="15"/>
  <c r="G249" i="15"/>
  <c r="G248" i="15"/>
  <c r="G247" i="15"/>
  <c r="G246" i="15"/>
  <c r="G245" i="15"/>
  <c r="G244" i="15"/>
  <c r="G243" i="15"/>
  <c r="G242" i="15"/>
  <c r="G241" i="15"/>
  <c r="G240" i="15"/>
  <c r="G239" i="15"/>
  <c r="G238" i="15"/>
  <c r="G237" i="15"/>
  <c r="G236" i="15"/>
  <c r="G235" i="15"/>
  <c r="G234" i="15"/>
  <c r="G233" i="15"/>
  <c r="G232" i="15"/>
  <c r="G231" i="15"/>
  <c r="G230" i="15"/>
  <c r="G229" i="15"/>
  <c r="G228" i="15"/>
  <c r="G227" i="15"/>
  <c r="G226" i="15"/>
  <c r="G225" i="15"/>
  <c r="G224" i="15"/>
  <c r="G223" i="15"/>
  <c r="G222" i="15"/>
  <c r="G221" i="15"/>
  <c r="G220" i="15"/>
  <c r="G219" i="15"/>
  <c r="G218" i="15"/>
  <c r="G217" i="15"/>
  <c r="G216" i="15"/>
  <c r="G215" i="15"/>
  <c r="G214" i="15"/>
  <c r="G213" i="15"/>
  <c r="G212" i="15"/>
  <c r="G211" i="15"/>
  <c r="G210" i="15"/>
  <c r="G209" i="15"/>
  <c r="G208" i="15"/>
  <c r="G207" i="15"/>
  <c r="G206" i="15"/>
  <c r="G205" i="15"/>
  <c r="G204" i="15"/>
  <c r="G203" i="15"/>
  <c r="G202" i="15"/>
  <c r="G201" i="15"/>
  <c r="G200" i="15"/>
  <c r="G199" i="15"/>
  <c r="G198" i="15"/>
  <c r="G197" i="15"/>
  <c r="G196" i="15"/>
  <c r="G195" i="15"/>
  <c r="G194" i="15"/>
  <c r="G193" i="15"/>
  <c r="G192" i="15"/>
  <c r="G191" i="15"/>
  <c r="G190" i="15"/>
  <c r="G189" i="15"/>
  <c r="G188" i="15"/>
  <c r="G187" i="15"/>
  <c r="G186" i="15"/>
  <c r="G185" i="15"/>
  <c r="G184" i="15"/>
  <c r="G183" i="15"/>
  <c r="G182" i="15"/>
  <c r="G181" i="15"/>
  <c r="G180" i="15"/>
  <c r="G179" i="15"/>
  <c r="G178" i="15"/>
  <c r="G177" i="15"/>
  <c r="G176" i="15"/>
  <c r="G175" i="15"/>
  <c r="G174" i="15"/>
  <c r="G173" i="15"/>
  <c r="G172" i="15"/>
  <c r="G171" i="15"/>
  <c r="G170" i="15"/>
  <c r="G169" i="15"/>
  <c r="G168" i="15"/>
  <c r="G167" i="15"/>
  <c r="G166" i="15"/>
  <c r="G165" i="15"/>
  <c r="G164" i="15"/>
  <c r="G163" i="15"/>
  <c r="G162" i="15"/>
  <c r="G161" i="15"/>
  <c r="G160" i="15"/>
  <c r="G159" i="15"/>
  <c r="G158" i="15"/>
  <c r="G157" i="15"/>
  <c r="G156" i="15"/>
  <c r="G155" i="15"/>
  <c r="G154" i="15"/>
  <c r="G153" i="15"/>
  <c r="G152" i="15"/>
  <c r="G151" i="15"/>
  <c r="G150" i="15"/>
  <c r="G149" i="15"/>
  <c r="G148" i="15"/>
  <c r="G147" i="15"/>
  <c r="G146" i="15"/>
  <c r="G145" i="15"/>
  <c r="G144" i="15"/>
  <c r="G143" i="15"/>
  <c r="G142" i="15"/>
  <c r="G141" i="15"/>
  <c r="G140" i="15"/>
  <c r="G139" i="15"/>
  <c r="G138" i="15"/>
  <c r="G137" i="15"/>
  <c r="G68" i="15"/>
  <c r="G67" i="15"/>
  <c r="G66" i="15"/>
  <c r="G65" i="15"/>
  <c r="G64" i="15"/>
  <c r="G63" i="15"/>
  <c r="G62" i="15"/>
  <c r="G61" i="15"/>
  <c r="G60" i="15"/>
  <c r="G59" i="15"/>
  <c r="G58" i="15"/>
  <c r="G57" i="15"/>
  <c r="G56" i="15"/>
  <c r="G55" i="15"/>
  <c r="G54" i="15"/>
  <c r="G53" i="15"/>
  <c r="G52" i="15"/>
  <c r="G51" i="15"/>
  <c r="G50" i="15"/>
  <c r="G49" i="15"/>
  <c r="G48" i="15"/>
  <c r="G47" i="15"/>
  <c r="G46" i="15"/>
  <c r="G45" i="15"/>
  <c r="G44" i="15"/>
  <c r="G43" i="15"/>
  <c r="G42" i="15"/>
  <c r="G41" i="15"/>
  <c r="G40" i="15"/>
  <c r="G39" i="15"/>
  <c r="G38" i="15"/>
  <c r="G37" i="15"/>
  <c r="G36" i="15"/>
  <c r="G35" i="15"/>
  <c r="G34" i="15"/>
  <c r="G33" i="15"/>
  <c r="G32" i="15"/>
  <c r="G31" i="15"/>
  <c r="G30" i="15"/>
  <c r="G29" i="15"/>
  <c r="G28" i="15"/>
  <c r="G27" i="15"/>
  <c r="G26" i="15"/>
  <c r="G25" i="15"/>
  <c r="G24" i="15"/>
  <c r="G23" i="15"/>
  <c r="G22" i="15"/>
  <c r="G21" i="15"/>
  <c r="G20" i="15"/>
  <c r="G19" i="15"/>
  <c r="G18" i="15"/>
  <c r="G17" i="15"/>
  <c r="G16" i="15"/>
  <c r="G15" i="15"/>
  <c r="G14" i="15"/>
  <c r="G13" i="15"/>
  <c r="G12" i="15"/>
  <c r="G11" i="15"/>
  <c r="G10" i="15"/>
  <c r="G9" i="15"/>
  <c r="G8" i="15"/>
  <c r="G7" i="15"/>
  <c r="G6" i="15"/>
  <c r="G5" i="15"/>
  <c r="G100" i="15"/>
  <c r="G99" i="15"/>
  <c r="G98" i="15"/>
  <c r="G97" i="15"/>
  <c r="G96" i="15"/>
  <c r="G95" i="15"/>
  <c r="G94" i="15"/>
  <c r="G93" i="15"/>
  <c r="G92" i="15"/>
  <c r="G91" i="15"/>
  <c r="G90" i="15"/>
  <c r="G89" i="15"/>
  <c r="G88" i="15"/>
  <c r="G87" i="15"/>
  <c r="G86" i="15"/>
  <c r="G85" i="15"/>
  <c r="G84" i="15"/>
  <c r="G83" i="15"/>
  <c r="G82" i="15"/>
  <c r="G81" i="15"/>
  <c r="G80" i="15"/>
  <c r="G79" i="15"/>
  <c r="G78" i="15"/>
  <c r="G77" i="15"/>
  <c r="G76" i="15"/>
  <c r="G75" i="15"/>
  <c r="G74" i="15"/>
  <c r="G73" i="15"/>
  <c r="G72" i="15"/>
  <c r="G71" i="15"/>
  <c r="G70" i="15"/>
  <c r="G69" i="15"/>
  <c r="G116" i="15"/>
  <c r="G115" i="15"/>
  <c r="G114" i="15"/>
  <c r="G113" i="15"/>
  <c r="G112" i="15"/>
  <c r="G111" i="15"/>
  <c r="G110" i="15"/>
  <c r="G109" i="15"/>
  <c r="G108" i="15"/>
  <c r="G107" i="15"/>
  <c r="G106" i="15"/>
  <c r="G105" i="15"/>
  <c r="G104" i="15"/>
  <c r="G103" i="15"/>
  <c r="G102" i="15"/>
  <c r="G101" i="15"/>
  <c r="G124" i="15"/>
  <c r="G123" i="15"/>
  <c r="G122" i="15"/>
  <c r="G121" i="15"/>
  <c r="G120" i="15"/>
  <c r="G119" i="15"/>
  <c r="G118" i="15"/>
  <c r="G117" i="15"/>
  <c r="G128" i="15"/>
  <c r="G127" i="15"/>
  <c r="G126" i="15"/>
  <c r="G125" i="15"/>
  <c r="G130" i="15"/>
  <c r="G129" i="15"/>
  <c r="G131" i="15"/>
  <c r="G132" i="15"/>
  <c r="D264" i="13"/>
  <c r="D263" i="13"/>
  <c r="D262" i="13"/>
  <c r="D261" i="13"/>
  <c r="D260" i="13"/>
  <c r="D259" i="13"/>
  <c r="D258" i="13"/>
  <c r="D257" i="13"/>
  <c r="D256" i="13"/>
  <c r="D255" i="13"/>
  <c r="D254" i="13"/>
  <c r="D253" i="13"/>
  <c r="D252" i="13"/>
  <c r="D251" i="13"/>
  <c r="D250" i="13"/>
  <c r="D249" i="13"/>
  <c r="D248" i="13"/>
  <c r="D247" i="13"/>
  <c r="D246" i="13"/>
  <c r="D245" i="13"/>
  <c r="D244" i="13"/>
  <c r="D243" i="13"/>
  <c r="D242" i="13"/>
  <c r="D241" i="13"/>
  <c r="D240" i="13"/>
  <c r="D239" i="13"/>
  <c r="D238" i="13"/>
  <c r="D237" i="13"/>
  <c r="D236" i="13"/>
  <c r="D235" i="13"/>
  <c r="D234" i="13"/>
  <c r="D233" i="13"/>
  <c r="D232" i="13"/>
  <c r="D231" i="13"/>
  <c r="D230" i="13"/>
  <c r="D229" i="13"/>
  <c r="D228" i="13"/>
  <c r="D227" i="13"/>
  <c r="D226" i="13"/>
  <c r="D225" i="13"/>
  <c r="D224" i="13"/>
  <c r="D223" i="13"/>
  <c r="D222" i="13"/>
  <c r="D221" i="13"/>
  <c r="D220" i="13"/>
  <c r="D219" i="13"/>
  <c r="D218" i="13"/>
  <c r="D217" i="13"/>
  <c r="D216" i="13"/>
  <c r="D215" i="13"/>
  <c r="D214" i="13"/>
  <c r="D213" i="13"/>
  <c r="D212" i="13"/>
  <c r="D211" i="13"/>
  <c r="D210" i="13"/>
  <c r="D209" i="13"/>
  <c r="D208" i="13"/>
  <c r="D207" i="13"/>
  <c r="D206" i="13"/>
  <c r="D205" i="13"/>
  <c r="D204" i="13"/>
  <c r="D203" i="13"/>
  <c r="D202" i="13"/>
  <c r="D201" i="13"/>
  <c r="D200" i="13"/>
  <c r="D199" i="13"/>
  <c r="D198" i="13"/>
  <c r="D197" i="13"/>
  <c r="D196" i="13"/>
  <c r="D195" i="13"/>
  <c r="D194" i="13"/>
  <c r="D193" i="13"/>
  <c r="D192" i="13"/>
  <c r="D191" i="13"/>
  <c r="D190" i="13"/>
  <c r="D189" i="13"/>
  <c r="D188" i="13"/>
  <c r="D187" i="13"/>
  <c r="D186" i="13"/>
  <c r="D185" i="13"/>
  <c r="D184" i="13"/>
  <c r="D183" i="13"/>
  <c r="D182" i="13"/>
  <c r="D181" i="13"/>
  <c r="D180" i="13"/>
  <c r="D179" i="13"/>
  <c r="D178" i="13"/>
  <c r="D177" i="13"/>
  <c r="D176" i="13"/>
  <c r="D175" i="13"/>
  <c r="D174" i="13"/>
  <c r="D173" i="13"/>
  <c r="D172" i="13"/>
  <c r="D171" i="13"/>
  <c r="D170" i="13"/>
  <c r="D169" i="13"/>
  <c r="D168" i="13"/>
  <c r="D167" i="13"/>
  <c r="D166" i="13"/>
  <c r="D165" i="13"/>
  <c r="D164" i="13"/>
  <c r="D163" i="13"/>
  <c r="D162" i="13"/>
  <c r="D161" i="13"/>
  <c r="D160" i="13"/>
  <c r="D159" i="13"/>
  <c r="D158" i="13"/>
  <c r="D157" i="13"/>
  <c r="D156" i="13"/>
  <c r="D155" i="13"/>
  <c r="D154" i="13"/>
  <c r="D153" i="13"/>
  <c r="D152" i="13"/>
  <c r="D151" i="13"/>
  <c r="D150" i="13"/>
  <c r="D149" i="13"/>
  <c r="D148" i="13"/>
  <c r="D147" i="13"/>
  <c r="D146" i="13"/>
  <c r="D145" i="13"/>
  <c r="D144" i="13"/>
  <c r="D143" i="13"/>
  <c r="D142" i="13"/>
  <c r="D141" i="13"/>
  <c r="D140" i="13"/>
  <c r="D139" i="13"/>
  <c r="D138" i="13"/>
  <c r="D137" i="13"/>
  <c r="D68" i="13"/>
  <c r="D67" i="13"/>
  <c r="D66" i="13"/>
  <c r="D65" i="13"/>
  <c r="D64" i="13"/>
  <c r="D63" i="13"/>
  <c r="D62" i="13"/>
  <c r="D61" i="13"/>
  <c r="D60" i="13"/>
  <c r="D59" i="13"/>
  <c r="D58" i="13"/>
  <c r="D57" i="13"/>
  <c r="D56" i="13"/>
  <c r="D55" i="13"/>
  <c r="D54" i="13"/>
  <c r="D53" i="13"/>
  <c r="D52" i="13"/>
  <c r="D51" i="13"/>
  <c r="D50" i="13"/>
  <c r="D49" i="13"/>
  <c r="D48" i="13"/>
  <c r="D47" i="13"/>
  <c r="D46" i="13"/>
  <c r="D45" i="13"/>
  <c r="D44" i="13"/>
  <c r="D43" i="13"/>
  <c r="D42" i="13"/>
  <c r="D41" i="13"/>
  <c r="D40" i="13"/>
  <c r="D39" i="13"/>
  <c r="D38" i="13"/>
  <c r="D37" i="13"/>
  <c r="D36" i="13"/>
  <c r="D35" i="13"/>
  <c r="D34" i="13"/>
  <c r="D33" i="13"/>
  <c r="D32" i="13"/>
  <c r="D31" i="13"/>
  <c r="D30" i="13"/>
  <c r="D29" i="13"/>
  <c r="D28" i="13"/>
  <c r="D27" i="13"/>
  <c r="D26" i="13"/>
  <c r="D25" i="13"/>
  <c r="D24" i="13"/>
  <c r="D23" i="13"/>
  <c r="D22" i="13"/>
  <c r="D21" i="13"/>
  <c r="D20" i="13"/>
  <c r="D19" i="13"/>
  <c r="D18" i="13"/>
  <c r="D17" i="13"/>
  <c r="D16" i="13"/>
  <c r="D15" i="13"/>
  <c r="D14" i="13"/>
  <c r="D13" i="13"/>
  <c r="D12" i="13"/>
  <c r="D11" i="13"/>
  <c r="D10" i="13"/>
  <c r="D9" i="13"/>
  <c r="D8" i="13"/>
  <c r="D7" i="13"/>
  <c r="D6" i="13"/>
  <c r="D5" i="13"/>
  <c r="D100" i="13"/>
  <c r="D99" i="13"/>
  <c r="D98" i="13"/>
  <c r="D97" i="13"/>
  <c r="D96" i="13"/>
  <c r="D95" i="13"/>
  <c r="D94" i="13"/>
  <c r="D93" i="13"/>
  <c r="D92" i="13"/>
  <c r="D91" i="13"/>
  <c r="D90" i="13"/>
  <c r="D89" i="13"/>
  <c r="D88" i="13"/>
  <c r="D87" i="13"/>
  <c r="D86" i="13"/>
  <c r="D85" i="13"/>
  <c r="D84" i="13"/>
  <c r="D83" i="13"/>
  <c r="D82" i="13"/>
  <c r="D81" i="13"/>
  <c r="D80" i="13"/>
  <c r="D79" i="13"/>
  <c r="D78" i="13"/>
  <c r="D77" i="13"/>
  <c r="D76" i="13"/>
  <c r="D75" i="13"/>
  <c r="D74" i="13"/>
  <c r="D73" i="13"/>
  <c r="D72" i="13"/>
  <c r="D71" i="13"/>
  <c r="D70" i="13"/>
  <c r="D69" i="13"/>
  <c r="D116" i="13"/>
  <c r="D115" i="13"/>
  <c r="D114" i="13"/>
  <c r="D113" i="13"/>
  <c r="D112" i="13"/>
  <c r="D111" i="13"/>
  <c r="D110" i="13"/>
  <c r="D109" i="13"/>
  <c r="D108" i="13"/>
  <c r="D107" i="13"/>
  <c r="D106" i="13"/>
  <c r="D105" i="13"/>
  <c r="D104" i="13"/>
  <c r="D103" i="13"/>
  <c r="D102" i="13"/>
  <c r="D101" i="13"/>
  <c r="D124" i="13"/>
  <c r="D123" i="13"/>
  <c r="D122" i="13"/>
  <c r="D121" i="13"/>
  <c r="D120" i="13"/>
  <c r="D119" i="13"/>
  <c r="D118" i="13"/>
  <c r="D117" i="13"/>
  <c r="D128" i="13"/>
  <c r="D127" i="13"/>
  <c r="D126" i="13"/>
  <c r="D125" i="13"/>
  <c r="D265" i="12"/>
  <c r="D264" i="12"/>
  <c r="D263" i="12"/>
  <c r="D262" i="12"/>
  <c r="D261" i="12"/>
  <c r="D260" i="12"/>
  <c r="D259" i="12"/>
  <c r="D258" i="12"/>
  <c r="D257" i="12"/>
  <c r="D256" i="12"/>
  <c r="D255" i="12"/>
  <c r="D254" i="12"/>
  <c r="D253" i="12"/>
  <c r="D252" i="12"/>
  <c r="D251" i="12"/>
  <c r="D250" i="12"/>
  <c r="D249" i="12"/>
  <c r="D248" i="12"/>
  <c r="D247" i="12"/>
  <c r="D246" i="12"/>
  <c r="D245" i="12"/>
  <c r="D244" i="12"/>
  <c r="D243" i="12"/>
  <c r="D242" i="12"/>
  <c r="D241" i="12"/>
  <c r="D240" i="12"/>
  <c r="D239" i="12"/>
  <c r="D238" i="12"/>
  <c r="D237" i="12"/>
  <c r="D236" i="12"/>
  <c r="D235" i="12"/>
  <c r="D234" i="12"/>
  <c r="D233" i="12"/>
  <c r="D232" i="12"/>
  <c r="D231" i="12"/>
  <c r="D230" i="12"/>
  <c r="D229" i="12"/>
  <c r="D228" i="12"/>
  <c r="D227" i="12"/>
  <c r="D226" i="12"/>
  <c r="D225" i="12"/>
  <c r="D224" i="12"/>
  <c r="D223" i="12"/>
  <c r="D222" i="12"/>
  <c r="D221" i="12"/>
  <c r="D220" i="12"/>
  <c r="D219" i="12"/>
  <c r="D218" i="12"/>
  <c r="D217" i="12"/>
  <c r="D216" i="12"/>
  <c r="D215" i="12"/>
  <c r="D214" i="12"/>
  <c r="D213" i="12"/>
  <c r="D212" i="12"/>
  <c r="D211" i="12"/>
  <c r="D210" i="12"/>
  <c r="D209" i="12"/>
  <c r="D208" i="12"/>
  <c r="D207" i="12"/>
  <c r="D206" i="12"/>
  <c r="D205" i="12"/>
  <c r="D204" i="12"/>
  <c r="D203" i="12"/>
  <c r="D202" i="12"/>
  <c r="D201" i="12"/>
  <c r="D200" i="12"/>
  <c r="D199" i="12"/>
  <c r="D198" i="12"/>
  <c r="D197" i="12"/>
  <c r="D196" i="12"/>
  <c r="D195" i="12"/>
  <c r="D194" i="12"/>
  <c r="D193" i="12"/>
  <c r="D192" i="12"/>
  <c r="D191" i="12"/>
  <c r="D190" i="12"/>
  <c r="D189" i="12"/>
  <c r="D188" i="12"/>
  <c r="D187" i="12"/>
  <c r="D186" i="12"/>
  <c r="D185" i="12"/>
  <c r="D184" i="12"/>
  <c r="D183" i="12"/>
  <c r="D182" i="12"/>
  <c r="D181" i="12"/>
  <c r="D180" i="12"/>
  <c r="D179" i="12"/>
  <c r="D178" i="12"/>
  <c r="D177" i="12"/>
  <c r="D176" i="12"/>
  <c r="D175" i="12"/>
  <c r="D174" i="12"/>
  <c r="D173" i="12"/>
  <c r="D172" i="12"/>
  <c r="D171" i="12"/>
  <c r="D170" i="12"/>
  <c r="D169" i="12"/>
  <c r="D168" i="12"/>
  <c r="D167" i="12"/>
  <c r="D166" i="12"/>
  <c r="D165" i="12"/>
  <c r="D164" i="12"/>
  <c r="D163" i="12"/>
  <c r="D162" i="12"/>
  <c r="D161" i="12"/>
  <c r="D160" i="12"/>
  <c r="D159" i="12"/>
  <c r="D158" i="12"/>
  <c r="D157" i="12"/>
  <c r="D156" i="12"/>
  <c r="D155" i="12"/>
  <c r="D154" i="12"/>
  <c r="D153" i="12"/>
  <c r="D152" i="12"/>
  <c r="D151" i="12"/>
  <c r="D150" i="12"/>
  <c r="D149" i="12"/>
  <c r="D148" i="12"/>
  <c r="D147" i="12"/>
  <c r="D146" i="12"/>
  <c r="D145" i="12"/>
  <c r="D144" i="12"/>
  <c r="D143" i="12"/>
  <c r="D142" i="12"/>
  <c r="D141" i="12"/>
  <c r="D140" i="12"/>
  <c r="D139" i="12"/>
  <c r="D138" i="12"/>
  <c r="D69" i="12"/>
  <c r="D68" i="12"/>
  <c r="D67" i="12"/>
  <c r="D66" i="12"/>
  <c r="D65" i="12"/>
  <c r="D64" i="12"/>
  <c r="D63" i="12"/>
  <c r="D62" i="12"/>
  <c r="D61" i="12"/>
  <c r="D60" i="12"/>
  <c r="D59" i="12"/>
  <c r="D58" i="12"/>
  <c r="D57" i="12"/>
  <c r="D56" i="12"/>
  <c r="D55" i="12"/>
  <c r="D54" i="12"/>
  <c r="D53" i="12"/>
  <c r="D52" i="12"/>
  <c r="D51" i="12"/>
  <c r="D50" i="12"/>
  <c r="D49" i="12"/>
  <c r="D48" i="12"/>
  <c r="D47" i="12"/>
  <c r="D46" i="12"/>
  <c r="D45" i="12"/>
  <c r="D44" i="12"/>
  <c r="D43" i="12"/>
  <c r="D42" i="12"/>
  <c r="D41" i="12"/>
  <c r="D40" i="12"/>
  <c r="D39" i="12"/>
  <c r="D38" i="12"/>
  <c r="D37" i="12"/>
  <c r="D36" i="12"/>
  <c r="D35" i="12"/>
  <c r="D34" i="12"/>
  <c r="D33" i="12"/>
  <c r="D32" i="12"/>
  <c r="D31" i="12"/>
  <c r="D30" i="12"/>
  <c r="D29" i="12"/>
  <c r="D28" i="12"/>
  <c r="D27" i="12"/>
  <c r="D26" i="12"/>
  <c r="D25" i="12"/>
  <c r="D24" i="12"/>
  <c r="D23" i="12"/>
  <c r="D22" i="12"/>
  <c r="D21" i="12"/>
  <c r="D20" i="12"/>
  <c r="D19" i="12"/>
  <c r="D18" i="12"/>
  <c r="D17" i="12"/>
  <c r="D16" i="12"/>
  <c r="D15" i="12"/>
  <c r="D14" i="12"/>
  <c r="D13" i="12"/>
  <c r="D12" i="12"/>
  <c r="D11" i="12"/>
  <c r="D10" i="12"/>
  <c r="D9" i="12"/>
  <c r="D8" i="12"/>
  <c r="D7" i="12"/>
  <c r="D6" i="12"/>
  <c r="D101" i="12"/>
  <c r="D100" i="12"/>
  <c r="D99" i="12"/>
  <c r="D98" i="12"/>
  <c r="D97" i="12"/>
  <c r="D96" i="12"/>
  <c r="D95" i="12"/>
  <c r="D94" i="12"/>
  <c r="D93" i="12"/>
  <c r="D92" i="12"/>
  <c r="D91" i="12"/>
  <c r="D90" i="12"/>
  <c r="D89" i="12"/>
  <c r="D88" i="12"/>
  <c r="D87" i="12"/>
  <c r="D86" i="12"/>
  <c r="D85" i="12"/>
  <c r="D84" i="12"/>
  <c r="D83" i="12"/>
  <c r="D82" i="12"/>
  <c r="D81" i="12"/>
  <c r="D80" i="12"/>
  <c r="D79" i="12"/>
  <c r="D78" i="12"/>
  <c r="D77" i="12"/>
  <c r="D76" i="12"/>
  <c r="D75" i="12"/>
  <c r="D74" i="12"/>
  <c r="D73" i="12"/>
  <c r="D72" i="12"/>
  <c r="D71" i="12"/>
  <c r="D70" i="12"/>
  <c r="D117" i="12"/>
  <c r="D116" i="12"/>
  <c r="D115" i="12"/>
  <c r="D114" i="12"/>
  <c r="D113" i="12"/>
  <c r="D112" i="12"/>
  <c r="D111" i="12"/>
  <c r="D110" i="12"/>
  <c r="D109" i="12"/>
  <c r="D108" i="12"/>
  <c r="D107" i="12"/>
  <c r="D106" i="12"/>
  <c r="D105" i="12"/>
  <c r="D104" i="12"/>
  <c r="D103" i="12"/>
  <c r="D102" i="12"/>
  <c r="D125" i="12"/>
  <c r="D124" i="12"/>
  <c r="D123" i="12"/>
  <c r="D122" i="12"/>
  <c r="D121" i="12"/>
  <c r="D120" i="12"/>
  <c r="D119" i="12"/>
  <c r="D118" i="12"/>
  <c r="D129" i="12"/>
  <c r="D128" i="12"/>
  <c r="D127" i="12"/>
  <c r="D126" i="12"/>
  <c r="D131" i="12"/>
  <c r="D130" i="12"/>
  <c r="D133" i="12"/>
  <c r="D132" i="12"/>
  <c r="G265" i="11"/>
  <c r="G264" i="11"/>
  <c r="G263" i="11"/>
  <c r="G262" i="11"/>
  <c r="G261" i="11"/>
  <c r="G260" i="11"/>
  <c r="G259" i="11"/>
  <c r="G258" i="11"/>
  <c r="G257" i="11"/>
  <c r="G256" i="11"/>
  <c r="G255" i="11"/>
  <c r="G254" i="11"/>
  <c r="G253" i="11"/>
  <c r="G252" i="11"/>
  <c r="G251" i="11"/>
  <c r="G250" i="11"/>
  <c r="G249" i="11"/>
  <c r="G248" i="11"/>
  <c r="G247" i="11"/>
  <c r="G246" i="11"/>
  <c r="G245" i="11"/>
  <c r="G244" i="11"/>
  <c r="G243" i="11"/>
  <c r="G242" i="11"/>
  <c r="G241" i="11"/>
  <c r="G240" i="11"/>
  <c r="G239" i="11"/>
  <c r="G238" i="11"/>
  <c r="G237" i="11"/>
  <c r="G236" i="11"/>
  <c r="G235" i="11"/>
  <c r="G234" i="11"/>
  <c r="G233" i="11"/>
  <c r="G232" i="11"/>
  <c r="G231" i="11"/>
  <c r="G230" i="11"/>
  <c r="G229" i="11"/>
  <c r="G228" i="11"/>
  <c r="G227" i="11"/>
  <c r="G226" i="11"/>
  <c r="G225" i="11"/>
  <c r="G224" i="11"/>
  <c r="G223" i="11"/>
  <c r="G222" i="11"/>
  <c r="G221" i="11"/>
  <c r="G220" i="11"/>
  <c r="G219" i="11"/>
  <c r="G218" i="11"/>
  <c r="G217" i="11"/>
  <c r="G216" i="11"/>
  <c r="G215" i="11"/>
  <c r="G214" i="11"/>
  <c r="G213" i="11"/>
  <c r="G212" i="11"/>
  <c r="G211" i="11"/>
  <c r="G210" i="11"/>
  <c r="G209" i="11"/>
  <c r="G208" i="11"/>
  <c r="G207" i="11"/>
  <c r="G206" i="11"/>
  <c r="G205" i="11"/>
  <c r="G204" i="11"/>
  <c r="G203" i="11"/>
  <c r="G202" i="11"/>
  <c r="G201" i="11"/>
  <c r="G200" i="11"/>
  <c r="G199" i="11"/>
  <c r="G198" i="11"/>
  <c r="G197" i="11"/>
  <c r="G196" i="11"/>
  <c r="G195" i="11"/>
  <c r="G194" i="11"/>
  <c r="G193" i="11"/>
  <c r="G192" i="11"/>
  <c r="G191" i="11"/>
  <c r="G190" i="11"/>
  <c r="G189" i="11"/>
  <c r="G188" i="11"/>
  <c r="G187" i="11"/>
  <c r="G186" i="11"/>
  <c r="G185" i="11"/>
  <c r="G184" i="11"/>
  <c r="G183" i="11"/>
  <c r="G182" i="11"/>
  <c r="G181" i="11"/>
  <c r="G180" i="11"/>
  <c r="G179" i="11"/>
  <c r="G178" i="11"/>
  <c r="G177" i="11"/>
  <c r="G176" i="11"/>
  <c r="G175" i="11"/>
  <c r="G174" i="11"/>
  <c r="G173" i="11"/>
  <c r="G172" i="11"/>
  <c r="G171" i="11"/>
  <c r="G170" i="11"/>
  <c r="G169" i="11"/>
  <c r="G168" i="11"/>
  <c r="G167" i="11"/>
  <c r="G166" i="11"/>
  <c r="G165" i="11"/>
  <c r="G164" i="11"/>
  <c r="G163" i="11"/>
  <c r="G162" i="11"/>
  <c r="G161" i="11"/>
  <c r="G160" i="11"/>
  <c r="G159" i="11"/>
  <c r="G158" i="11"/>
  <c r="G157" i="11"/>
  <c r="G156" i="11"/>
  <c r="G155" i="11"/>
  <c r="G154" i="11"/>
  <c r="G153" i="11"/>
  <c r="G152" i="11"/>
  <c r="G151" i="11"/>
  <c r="G150" i="11"/>
  <c r="G149" i="11"/>
  <c r="G148" i="11"/>
  <c r="G147" i="11"/>
  <c r="G146" i="11"/>
  <c r="G145" i="11"/>
  <c r="G144" i="11"/>
  <c r="G143" i="11"/>
  <c r="G142" i="11"/>
  <c r="G141" i="11"/>
  <c r="G140" i="11"/>
  <c r="G139" i="11"/>
  <c r="G138" i="11"/>
  <c r="G69" i="11"/>
  <c r="G68" i="11"/>
  <c r="G67" i="11"/>
  <c r="G66" i="11"/>
  <c r="G65" i="11"/>
  <c r="G64" i="11"/>
  <c r="G63" i="11"/>
  <c r="G62" i="11"/>
  <c r="G61" i="11"/>
  <c r="G60" i="11"/>
  <c r="G59" i="11"/>
  <c r="G58" i="11"/>
  <c r="G57" i="11"/>
  <c r="G56" i="11"/>
  <c r="G55" i="11"/>
  <c r="G54" i="11"/>
  <c r="G53" i="11"/>
  <c r="G52" i="11"/>
  <c r="G51" i="11"/>
  <c r="G50" i="11"/>
  <c r="G49" i="11"/>
  <c r="G48" i="11"/>
  <c r="G47" i="11"/>
  <c r="G46" i="11"/>
  <c r="G45" i="11"/>
  <c r="G44" i="11"/>
  <c r="G43" i="11"/>
  <c r="G42" i="11"/>
  <c r="G41" i="11"/>
  <c r="G40" i="11"/>
  <c r="G39" i="11"/>
  <c r="G38" i="11"/>
  <c r="G37" i="11"/>
  <c r="G36" i="11"/>
  <c r="G35" i="11"/>
  <c r="G34" i="11"/>
  <c r="G33" i="11"/>
  <c r="G32" i="11"/>
  <c r="G31" i="11"/>
  <c r="G30" i="11"/>
  <c r="G29" i="11"/>
  <c r="G28" i="11"/>
  <c r="G27" i="11"/>
  <c r="G26" i="11"/>
  <c r="G25" i="11"/>
  <c r="G24" i="11"/>
  <c r="G23" i="11"/>
  <c r="G22" i="11"/>
  <c r="G21" i="11"/>
  <c r="G20" i="11"/>
  <c r="G19" i="11"/>
  <c r="G18" i="11"/>
  <c r="G17" i="11"/>
  <c r="G16" i="11"/>
  <c r="G15" i="11"/>
  <c r="G14" i="11"/>
  <c r="G13" i="11"/>
  <c r="G12" i="11"/>
  <c r="G11" i="11"/>
  <c r="G10" i="11"/>
  <c r="G9" i="11"/>
  <c r="G8" i="11"/>
  <c r="G7" i="11"/>
  <c r="G6" i="11"/>
  <c r="G101" i="11"/>
  <c r="G100" i="11"/>
  <c r="G99" i="11"/>
  <c r="G98" i="11"/>
  <c r="G97" i="11"/>
  <c r="G96" i="11"/>
  <c r="G95" i="11"/>
  <c r="G94" i="11"/>
  <c r="G93" i="11"/>
  <c r="G92" i="11"/>
  <c r="G91" i="11"/>
  <c r="G90" i="11"/>
  <c r="G89" i="11"/>
  <c r="G88" i="11"/>
  <c r="G87" i="11"/>
  <c r="G86" i="11"/>
  <c r="G85" i="11"/>
  <c r="G84" i="11"/>
  <c r="G83" i="11"/>
  <c r="G82" i="11"/>
  <c r="G81" i="11"/>
  <c r="G80" i="11"/>
  <c r="G79" i="11"/>
  <c r="G78" i="11"/>
  <c r="G77" i="11"/>
  <c r="G76" i="11"/>
  <c r="G75" i="11"/>
  <c r="G74" i="11"/>
  <c r="G73" i="11"/>
  <c r="G72" i="11"/>
  <c r="G71" i="11"/>
  <c r="G70" i="11"/>
  <c r="G117" i="11"/>
  <c r="G116" i="11"/>
  <c r="G115" i="11"/>
  <c r="G114" i="11"/>
  <c r="G113" i="11"/>
  <c r="G112" i="11"/>
  <c r="G111" i="11"/>
  <c r="G110" i="11"/>
  <c r="G109" i="11"/>
  <c r="G108" i="11"/>
  <c r="G107" i="11"/>
  <c r="G106" i="11"/>
  <c r="G105" i="11"/>
  <c r="G104" i="11"/>
  <c r="G103" i="11"/>
  <c r="G102" i="11"/>
  <c r="G125" i="11"/>
  <c r="G124" i="11"/>
  <c r="G123" i="11"/>
  <c r="G122" i="11"/>
  <c r="G121" i="11"/>
  <c r="G120" i="11"/>
  <c r="G119" i="11"/>
  <c r="G118" i="11"/>
  <c r="G129" i="11"/>
  <c r="G128" i="11"/>
  <c r="G127" i="11"/>
  <c r="G126" i="11"/>
  <c r="G131" i="11"/>
  <c r="G130" i="11"/>
  <c r="E265" i="10"/>
  <c r="E264" i="10"/>
  <c r="E263" i="10"/>
  <c r="E262" i="10"/>
  <c r="E261" i="10"/>
  <c r="E260" i="10"/>
  <c r="E259" i="10"/>
  <c r="E258" i="10"/>
  <c r="E257" i="10"/>
  <c r="E256" i="10"/>
  <c r="E255" i="10"/>
  <c r="E254" i="10"/>
  <c r="E253" i="10"/>
  <c r="E252" i="10"/>
  <c r="E251" i="10"/>
  <c r="E250" i="10"/>
  <c r="E249" i="10"/>
  <c r="E248" i="10"/>
  <c r="E247" i="10"/>
  <c r="E246" i="10"/>
  <c r="E245" i="10"/>
  <c r="E244" i="10"/>
  <c r="E243" i="10"/>
  <c r="E242" i="10"/>
  <c r="E241" i="10"/>
  <c r="E240" i="10"/>
  <c r="E239" i="10"/>
  <c r="E238" i="10"/>
  <c r="E237" i="10"/>
  <c r="E236" i="10"/>
  <c r="E235" i="10"/>
  <c r="E234" i="10"/>
  <c r="E233" i="10"/>
  <c r="E232" i="10"/>
  <c r="E231" i="10"/>
  <c r="E230" i="10"/>
  <c r="E229" i="10"/>
  <c r="E228" i="10"/>
  <c r="E227" i="10"/>
  <c r="E226" i="10"/>
  <c r="E225" i="10"/>
  <c r="E224" i="10"/>
  <c r="E223" i="10"/>
  <c r="E222" i="10"/>
  <c r="E221" i="10"/>
  <c r="E220" i="10"/>
  <c r="E219" i="10"/>
  <c r="E218" i="10"/>
  <c r="E217" i="10"/>
  <c r="E216" i="10"/>
  <c r="E215" i="10"/>
  <c r="E214" i="10"/>
  <c r="E213" i="10"/>
  <c r="E212" i="10"/>
  <c r="E211" i="10"/>
  <c r="E210" i="10"/>
  <c r="E209" i="10"/>
  <c r="E208" i="10"/>
  <c r="E207" i="10"/>
  <c r="E206" i="10"/>
  <c r="E205" i="10"/>
  <c r="E204" i="10"/>
  <c r="E203" i="10"/>
  <c r="E202" i="10"/>
  <c r="E201" i="10"/>
  <c r="E200" i="10"/>
  <c r="E199" i="10"/>
  <c r="E198" i="10"/>
  <c r="E197" i="10"/>
  <c r="E196" i="10"/>
  <c r="E195" i="10"/>
  <c r="E194" i="10"/>
  <c r="E193" i="10"/>
  <c r="E192" i="10"/>
  <c r="E191" i="10"/>
  <c r="E190" i="10"/>
  <c r="E189" i="10"/>
  <c r="E188" i="10"/>
  <c r="E187" i="10"/>
  <c r="E186" i="10"/>
  <c r="E185" i="10"/>
  <c r="E184" i="10"/>
  <c r="E183" i="10"/>
  <c r="E182" i="10"/>
  <c r="E181" i="10"/>
  <c r="E180" i="10"/>
  <c r="E179" i="10"/>
  <c r="E178" i="10"/>
  <c r="E177" i="10"/>
  <c r="E176" i="10"/>
  <c r="E175" i="10"/>
  <c r="E174" i="10"/>
  <c r="E173" i="10"/>
  <c r="E172" i="10"/>
  <c r="E171" i="10"/>
  <c r="E170" i="10"/>
  <c r="E169" i="10"/>
  <c r="E168" i="10"/>
  <c r="E167" i="10"/>
  <c r="E166" i="10"/>
  <c r="E165" i="10"/>
  <c r="E164" i="10"/>
  <c r="E163" i="10"/>
  <c r="E162" i="10"/>
  <c r="E161" i="10"/>
  <c r="E160" i="10"/>
  <c r="E159" i="10"/>
  <c r="E158" i="10"/>
  <c r="E157" i="10"/>
  <c r="E156" i="10"/>
  <c r="E155" i="10"/>
  <c r="E154" i="10"/>
  <c r="E153" i="10"/>
  <c r="E152" i="10"/>
  <c r="E151" i="10"/>
  <c r="E150" i="10"/>
  <c r="E149" i="10"/>
  <c r="E148" i="10"/>
  <c r="E147" i="10"/>
  <c r="E146" i="10"/>
  <c r="E145" i="10"/>
  <c r="E144" i="10"/>
  <c r="E143" i="10"/>
  <c r="E142" i="10"/>
  <c r="E141" i="10"/>
  <c r="E140" i="10"/>
  <c r="E139" i="10"/>
  <c r="E138" i="10"/>
  <c r="E69" i="10"/>
  <c r="E68" i="10"/>
  <c r="E67" i="10"/>
  <c r="E66" i="10"/>
  <c r="E65" i="10"/>
  <c r="E64" i="10"/>
  <c r="E63" i="10"/>
  <c r="E62" i="10"/>
  <c r="E61" i="10"/>
  <c r="E60" i="10"/>
  <c r="E59" i="10"/>
  <c r="E58" i="10"/>
  <c r="E57" i="10"/>
  <c r="E56" i="10"/>
  <c r="E55" i="10"/>
  <c r="E54" i="10"/>
  <c r="E53" i="10"/>
  <c r="E52" i="10"/>
  <c r="E51" i="10"/>
  <c r="E50" i="10"/>
  <c r="E49" i="10"/>
  <c r="E48" i="10"/>
  <c r="E47" i="10"/>
  <c r="E46" i="10"/>
  <c r="E45" i="10"/>
  <c r="E44" i="10"/>
  <c r="E43" i="10"/>
  <c r="E42" i="10"/>
  <c r="E41" i="10"/>
  <c r="E40" i="10"/>
  <c r="E39" i="10"/>
  <c r="E38" i="10"/>
  <c r="E37" i="10"/>
  <c r="E36" i="10"/>
  <c r="E35" i="10"/>
  <c r="E34" i="10"/>
  <c r="E33" i="10"/>
  <c r="E32" i="10"/>
  <c r="E31" i="10"/>
  <c r="E30" i="10"/>
  <c r="E29" i="10"/>
  <c r="E28" i="10"/>
  <c r="E27" i="10"/>
  <c r="E26" i="10"/>
  <c r="E25" i="10"/>
  <c r="E24" i="10"/>
  <c r="E23" i="10"/>
  <c r="E22" i="10"/>
  <c r="E21" i="10"/>
  <c r="E20" i="10"/>
  <c r="E19" i="10"/>
  <c r="E18" i="10"/>
  <c r="E17" i="10"/>
  <c r="E16" i="10"/>
  <c r="E15" i="10"/>
  <c r="E14" i="10"/>
  <c r="E13" i="10"/>
  <c r="E12" i="10"/>
  <c r="E11" i="10"/>
  <c r="E10" i="10"/>
  <c r="E9" i="10"/>
  <c r="E8" i="10"/>
  <c r="E7" i="10"/>
  <c r="E6" i="10"/>
  <c r="E101" i="10"/>
  <c r="E100" i="10"/>
  <c r="E99" i="10"/>
  <c r="E98" i="10"/>
  <c r="E97" i="10"/>
  <c r="E96" i="10"/>
  <c r="E95" i="10"/>
  <c r="E94" i="10"/>
  <c r="E93" i="10"/>
  <c r="E92" i="10"/>
  <c r="E91" i="10"/>
  <c r="E90" i="10"/>
  <c r="E89" i="10"/>
  <c r="E88" i="10"/>
  <c r="E87" i="10"/>
  <c r="E86" i="10"/>
  <c r="E85" i="10"/>
  <c r="E84" i="10"/>
  <c r="E83" i="10"/>
  <c r="E82" i="10"/>
  <c r="E81" i="10"/>
  <c r="E80" i="10"/>
  <c r="E79" i="10"/>
  <c r="E78" i="10"/>
  <c r="E77" i="10"/>
  <c r="E76" i="10"/>
  <c r="E75" i="10"/>
  <c r="E74" i="10"/>
  <c r="E73" i="10"/>
  <c r="E72" i="10"/>
  <c r="E71" i="10"/>
  <c r="E70" i="10"/>
  <c r="E117" i="10"/>
  <c r="E116" i="10"/>
  <c r="E115" i="10"/>
  <c r="E114" i="10"/>
  <c r="E113" i="10"/>
  <c r="E112" i="10"/>
  <c r="E111" i="10"/>
  <c r="E110" i="10"/>
  <c r="E109" i="10"/>
  <c r="E108" i="10"/>
  <c r="E107" i="10"/>
  <c r="E106" i="10"/>
  <c r="E105" i="10"/>
  <c r="E104" i="10"/>
  <c r="E103" i="10"/>
  <c r="E102" i="10"/>
  <c r="E125" i="10"/>
  <c r="E124" i="10"/>
  <c r="E123" i="10"/>
  <c r="E122" i="10"/>
  <c r="E121" i="10"/>
  <c r="E120" i="10"/>
  <c r="E119" i="10"/>
  <c r="E118" i="10"/>
  <c r="E129" i="10"/>
  <c r="E128" i="10"/>
  <c r="E127" i="10"/>
  <c r="E126" i="10"/>
  <c r="E131" i="10"/>
  <c r="E130" i="10"/>
  <c r="G266" i="9"/>
  <c r="G265" i="9"/>
  <c r="G264" i="9"/>
  <c r="G263" i="9"/>
  <c r="G262" i="9"/>
  <c r="G261" i="9"/>
  <c r="G260" i="9"/>
  <c r="G259" i="9"/>
  <c r="G258" i="9"/>
  <c r="G257" i="9"/>
  <c r="G256" i="9"/>
  <c r="G255" i="9"/>
  <c r="G254" i="9"/>
  <c r="G253" i="9"/>
  <c r="G252" i="9"/>
  <c r="G251" i="9"/>
  <c r="G250" i="9"/>
  <c r="G249" i="9"/>
  <c r="G248" i="9"/>
  <c r="G247" i="9"/>
  <c r="G246" i="9"/>
  <c r="G245" i="9"/>
  <c r="G244" i="9"/>
  <c r="G243" i="9"/>
  <c r="G242" i="9"/>
  <c r="G241" i="9"/>
  <c r="G240" i="9"/>
  <c r="G239" i="9"/>
  <c r="G238" i="9"/>
  <c r="G237" i="9"/>
  <c r="G236" i="9"/>
  <c r="G235" i="9"/>
  <c r="G234" i="9"/>
  <c r="G233" i="9"/>
  <c r="G232" i="9"/>
  <c r="G231" i="9"/>
  <c r="G230" i="9"/>
  <c r="G229" i="9"/>
  <c r="G228" i="9"/>
  <c r="G227" i="9"/>
  <c r="G226" i="9"/>
  <c r="G225" i="9"/>
  <c r="G224" i="9"/>
  <c r="G223" i="9"/>
  <c r="G222" i="9"/>
  <c r="G221" i="9"/>
  <c r="G220" i="9"/>
  <c r="G219" i="9"/>
  <c r="G218" i="9"/>
  <c r="G217" i="9"/>
  <c r="G216" i="9"/>
  <c r="G215" i="9"/>
  <c r="G214" i="9"/>
  <c r="G213" i="9"/>
  <c r="G212" i="9"/>
  <c r="G211" i="9"/>
  <c r="G210" i="9"/>
  <c r="G209" i="9"/>
  <c r="G208" i="9"/>
  <c r="G207" i="9"/>
  <c r="G206" i="9"/>
  <c r="G205" i="9"/>
  <c r="G204" i="9"/>
  <c r="G203" i="9"/>
  <c r="G202" i="9"/>
  <c r="G201" i="9"/>
  <c r="G200" i="9"/>
  <c r="G199" i="9"/>
  <c r="G198" i="9"/>
  <c r="G197" i="9"/>
  <c r="G196" i="9"/>
  <c r="G195" i="9"/>
  <c r="G194" i="9"/>
  <c r="G193" i="9"/>
  <c r="G192" i="9"/>
  <c r="G191" i="9"/>
  <c r="G190" i="9"/>
  <c r="G189" i="9"/>
  <c r="G188" i="9"/>
  <c r="G187" i="9"/>
  <c r="G186" i="9"/>
  <c r="G185" i="9"/>
  <c r="G184" i="9"/>
  <c r="G183" i="9"/>
  <c r="G182" i="9"/>
  <c r="G181" i="9"/>
  <c r="G180" i="9"/>
  <c r="G179" i="9"/>
  <c r="G178" i="9"/>
  <c r="G177" i="9"/>
  <c r="G176" i="9"/>
  <c r="G175" i="9"/>
  <c r="G174" i="9"/>
  <c r="G173" i="9"/>
  <c r="G172" i="9"/>
  <c r="G171" i="9"/>
  <c r="G170" i="9"/>
  <c r="G169" i="9"/>
  <c r="G168" i="9"/>
  <c r="G167" i="9"/>
  <c r="G166" i="9"/>
  <c r="G165" i="9"/>
  <c r="G164" i="9"/>
  <c r="G163" i="9"/>
  <c r="G162" i="9"/>
  <c r="G161" i="9"/>
  <c r="G160" i="9"/>
  <c r="G159" i="9"/>
  <c r="G158" i="9"/>
  <c r="G157" i="9"/>
  <c r="G156" i="9"/>
  <c r="G155" i="9"/>
  <c r="G154" i="9"/>
  <c r="G153" i="9"/>
  <c r="G152" i="9"/>
  <c r="G151" i="9"/>
  <c r="G150" i="9"/>
  <c r="G149" i="9"/>
  <c r="G148" i="9"/>
  <c r="G147" i="9"/>
  <c r="G146" i="9"/>
  <c r="G145" i="9"/>
  <c r="G144" i="9"/>
  <c r="G143" i="9"/>
  <c r="G142" i="9"/>
  <c r="G141" i="9"/>
  <c r="G140" i="9"/>
  <c r="G139" i="9"/>
  <c r="G70" i="9"/>
  <c r="G69" i="9"/>
  <c r="G68" i="9"/>
  <c r="G67" i="9"/>
  <c r="G66" i="9"/>
  <c r="G65" i="9"/>
  <c r="G64" i="9"/>
  <c r="G63" i="9"/>
  <c r="G62" i="9"/>
  <c r="G61" i="9"/>
  <c r="G60" i="9"/>
  <c r="G59" i="9"/>
  <c r="G58" i="9"/>
  <c r="G57" i="9"/>
  <c r="G56" i="9"/>
  <c r="G55" i="9"/>
  <c r="G54" i="9"/>
  <c r="G53" i="9"/>
  <c r="G52" i="9"/>
  <c r="G51" i="9"/>
  <c r="G50" i="9"/>
  <c r="G49" i="9"/>
  <c r="G48" i="9"/>
  <c r="G47" i="9"/>
  <c r="G46" i="9"/>
  <c r="G45" i="9"/>
  <c r="G44" i="9"/>
  <c r="G43" i="9"/>
  <c r="G42" i="9"/>
  <c r="G41" i="9"/>
  <c r="G40" i="9"/>
  <c r="G39" i="9"/>
  <c r="G38" i="9"/>
  <c r="G37" i="9"/>
  <c r="G36" i="9"/>
  <c r="G35" i="9"/>
  <c r="G34" i="9"/>
  <c r="G33" i="9"/>
  <c r="G32" i="9"/>
  <c r="G31" i="9"/>
  <c r="G30" i="9"/>
  <c r="G29" i="9"/>
  <c r="G28" i="9"/>
  <c r="G27" i="9"/>
  <c r="G26" i="9"/>
  <c r="G25" i="9"/>
  <c r="G24" i="9"/>
  <c r="G23" i="9"/>
  <c r="G22" i="9"/>
  <c r="G21" i="9"/>
  <c r="G20" i="9"/>
  <c r="G19" i="9"/>
  <c r="G18" i="9"/>
  <c r="G17" i="9"/>
  <c r="G16" i="9"/>
  <c r="G15" i="9"/>
  <c r="G14" i="9"/>
  <c r="G13" i="9"/>
  <c r="G12" i="9"/>
  <c r="G11" i="9"/>
  <c r="G10" i="9"/>
  <c r="G9" i="9"/>
  <c r="G8" i="9"/>
  <c r="G7" i="9"/>
  <c r="G102" i="9"/>
  <c r="G101" i="9"/>
  <c r="G100" i="9"/>
  <c r="G99" i="9"/>
  <c r="G98" i="9"/>
  <c r="G97" i="9"/>
  <c r="G96" i="9"/>
  <c r="G95" i="9"/>
  <c r="G94" i="9"/>
  <c r="G93" i="9"/>
  <c r="G92" i="9"/>
  <c r="G91" i="9"/>
  <c r="G90" i="9"/>
  <c r="G89" i="9"/>
  <c r="G88" i="9"/>
  <c r="G87" i="9"/>
  <c r="G86" i="9"/>
  <c r="G85" i="9"/>
  <c r="G84" i="9"/>
  <c r="G83" i="9"/>
  <c r="G82" i="9"/>
  <c r="G81" i="9"/>
  <c r="G80" i="9"/>
  <c r="G79" i="9"/>
  <c r="G78" i="9"/>
  <c r="G77" i="9"/>
  <c r="G76" i="9"/>
  <c r="G75" i="9"/>
  <c r="G74" i="9"/>
  <c r="G73" i="9"/>
  <c r="G72" i="9"/>
  <c r="G71" i="9"/>
  <c r="G118" i="9"/>
  <c r="G117" i="9"/>
  <c r="G116" i="9"/>
  <c r="G115" i="9"/>
  <c r="G114" i="9"/>
  <c r="G113" i="9"/>
  <c r="G112" i="9"/>
  <c r="G111" i="9"/>
  <c r="G110" i="9"/>
  <c r="G109" i="9"/>
  <c r="G108" i="9"/>
  <c r="G107" i="9"/>
  <c r="G106" i="9"/>
  <c r="G105" i="9"/>
  <c r="G104" i="9"/>
  <c r="G103" i="9"/>
  <c r="G126" i="9"/>
  <c r="G125" i="9"/>
  <c r="G124" i="9"/>
  <c r="G123" i="9"/>
  <c r="G122" i="9"/>
  <c r="G121" i="9"/>
  <c r="G120" i="9"/>
  <c r="G119" i="9"/>
  <c r="G134" i="9"/>
  <c r="G133" i="9"/>
  <c r="G132" i="9"/>
  <c r="G131" i="9"/>
  <c r="G128" i="9"/>
  <c r="G127" i="9"/>
  <c r="C265" i="16"/>
  <c r="C136" i="16"/>
  <c r="C133" i="16"/>
  <c r="C4" i="16"/>
  <c r="G133" i="15"/>
  <c r="G4" i="15"/>
  <c r="F31" i="25" l="1"/>
  <c r="C269" i="14"/>
  <c r="F268" i="43"/>
  <c r="F136" i="43"/>
  <c r="F136" i="42"/>
  <c r="F268" i="42"/>
  <c r="F268" i="41"/>
  <c r="F136" i="41"/>
  <c r="F268" i="40"/>
  <c r="F136" i="40"/>
  <c r="F268" i="39"/>
  <c r="F136" i="39"/>
  <c r="F136" i="38"/>
  <c r="F268" i="38"/>
  <c r="F136" i="37"/>
  <c r="F268" i="37"/>
  <c r="F136" i="36"/>
  <c r="F268" i="36"/>
  <c r="F268" i="35"/>
  <c r="F136" i="35"/>
  <c r="F136" i="34"/>
  <c r="F268" i="34"/>
  <c r="C134" i="18"/>
  <c r="C266" i="18"/>
  <c r="C266" i="16"/>
  <c r="C134" i="16"/>
  <c r="G134" i="15"/>
  <c r="C137" i="14"/>
  <c r="D3" i="29"/>
  <c r="G409" i="15"/>
  <c r="D3" i="5"/>
  <c r="C28" i="25" l="1"/>
  <c r="C36" i="8"/>
  <c r="C27" i="25"/>
  <c r="C35" i="8"/>
  <c r="C26" i="25"/>
  <c r="C34" i="8"/>
  <c r="C25" i="25"/>
  <c r="C33" i="8"/>
  <c r="B28" i="25"/>
  <c r="E33" i="1"/>
  <c r="B27" i="25"/>
  <c r="E32" i="1"/>
  <c r="B26" i="25"/>
  <c r="E31" i="1"/>
  <c r="B25" i="25"/>
  <c r="E30" i="1"/>
  <c r="F270" i="43"/>
  <c r="F270" i="42"/>
  <c r="F270" i="41"/>
  <c r="F270" i="40"/>
  <c r="C24" i="25"/>
  <c r="C32" i="8"/>
  <c r="C23" i="25"/>
  <c r="C31" i="8"/>
  <c r="C22" i="25"/>
  <c r="C30" i="8"/>
  <c r="C21" i="25"/>
  <c r="C29" i="8"/>
  <c r="C20" i="25"/>
  <c r="C28" i="8"/>
  <c r="C19" i="25"/>
  <c r="C27" i="8"/>
  <c r="B24" i="25"/>
  <c r="E29" i="1"/>
  <c r="B23" i="25"/>
  <c r="E28" i="1"/>
  <c r="B22" i="25"/>
  <c r="E27" i="1"/>
  <c r="B21" i="25"/>
  <c r="E26" i="1"/>
  <c r="B20" i="25"/>
  <c r="E25" i="1"/>
  <c r="B19" i="25"/>
  <c r="E24" i="1"/>
  <c r="F270" i="39"/>
  <c r="F270" i="37"/>
  <c r="F270" i="38"/>
  <c r="F270" i="36"/>
  <c r="F270" i="35"/>
  <c r="F270" i="34"/>
  <c r="D25" i="25" l="1"/>
  <c r="D27" i="25"/>
  <c r="D28" i="25"/>
  <c r="D21" i="25"/>
  <c r="D26" i="25"/>
  <c r="D20" i="25"/>
  <c r="D24" i="25"/>
  <c r="D22" i="25"/>
  <c r="D19" i="25"/>
  <c r="D23" i="25"/>
  <c r="C2" i="8"/>
  <c r="B2" i="8"/>
  <c r="O1" i="33" l="1"/>
  <c r="F1" i="33"/>
  <c r="D10" i="24" l="1"/>
  <c r="F138" i="23"/>
  <c r="F137" i="22"/>
  <c r="G137" i="21" l="1"/>
  <c r="F137" i="20"/>
  <c r="F137" i="19"/>
  <c r="D136" i="13"/>
  <c r="G136" i="15" l="1"/>
  <c r="D137" i="12"/>
  <c r="G137" i="11"/>
  <c r="G138" i="9"/>
  <c r="E137" i="10"/>
  <c r="F137" i="17"/>
  <c r="G5" i="11"/>
  <c r="G132" i="11"/>
  <c r="G133" i="11"/>
  <c r="E14" i="1" l="1"/>
  <c r="B9" i="25" l="1"/>
  <c r="C17" i="8"/>
  <c r="G266" i="11"/>
  <c r="G267" i="11" s="1"/>
  <c r="G134" i="11"/>
  <c r="G135" i="11" s="1"/>
  <c r="C13" i="25" l="1"/>
  <c r="C21" i="8"/>
  <c r="C11" i="25"/>
  <c r="C19" i="8"/>
  <c r="B13" i="25"/>
  <c r="E18" i="1"/>
  <c r="B11" i="25"/>
  <c r="E16" i="1"/>
  <c r="C271" i="14"/>
  <c r="C9" i="25"/>
  <c r="D9" i="25" s="1"/>
  <c r="C268" i="18"/>
  <c r="C268" i="16"/>
  <c r="F1" i="23"/>
  <c r="F1" i="22"/>
  <c r="F1" i="20"/>
  <c r="F1" i="19"/>
  <c r="C1" i="18"/>
  <c r="C1" i="16"/>
  <c r="G1" i="15"/>
  <c r="C1" i="14"/>
  <c r="D1" i="12"/>
  <c r="G1" i="11"/>
  <c r="D1" i="25"/>
  <c r="G2" i="29"/>
  <c r="G3" i="29"/>
  <c r="D2" i="29"/>
  <c r="A3" i="29"/>
  <c r="B4" i="29"/>
  <c r="A2" i="29"/>
  <c r="D1" i="24"/>
  <c r="G1" i="21"/>
  <c r="F1" i="17"/>
  <c r="D1" i="13"/>
  <c r="E1" i="10"/>
  <c r="G1" i="9"/>
  <c r="G3" i="5"/>
  <c r="G2" i="5"/>
  <c r="D2" i="5"/>
  <c r="A3" i="5"/>
  <c r="A2" i="5"/>
  <c r="D11" i="25" l="1"/>
  <c r="D13" i="25"/>
  <c r="A2" i="8"/>
  <c r="C3" i="8"/>
  <c r="C1" i="8"/>
  <c r="G1" i="5" s="1"/>
  <c r="A1" i="8"/>
  <c r="B1" i="8"/>
  <c r="G265" i="15" l="1"/>
  <c r="G266" i="15" s="1"/>
  <c r="F133" i="23" l="1"/>
  <c r="F134" i="23"/>
  <c r="F6" i="23"/>
  <c r="E5" i="10" l="1"/>
  <c r="E133" i="10"/>
  <c r="D132" i="13"/>
  <c r="D131" i="13"/>
  <c r="D130" i="13"/>
  <c r="D129" i="13"/>
  <c r="D4" i="13"/>
  <c r="G406" i="15"/>
  <c r="G277" i="15"/>
  <c r="D5" i="12"/>
  <c r="G407" i="15" l="1"/>
  <c r="F69" i="20"/>
  <c r="F5" i="17"/>
  <c r="F133" i="17"/>
  <c r="D4" i="24"/>
  <c r="F133" i="22"/>
  <c r="F132" i="22"/>
  <c r="F5" i="22"/>
  <c r="G5" i="21"/>
  <c r="F5" i="20"/>
  <c r="F5" i="19"/>
  <c r="F133" i="19"/>
  <c r="D13" i="24" l="1"/>
  <c r="D14" i="24" s="1"/>
  <c r="D7" i="24"/>
  <c r="D8" i="24" s="1"/>
  <c r="F267" i="23"/>
  <c r="F268" i="23" s="1"/>
  <c r="F135" i="23"/>
  <c r="F136" i="23" s="1"/>
  <c r="F266" i="22"/>
  <c r="F267" i="22" s="1"/>
  <c r="F134" i="22"/>
  <c r="F135" i="22" s="1"/>
  <c r="G266" i="21"/>
  <c r="G267" i="21" s="1"/>
  <c r="G134" i="21"/>
  <c r="G135" i="21" s="1"/>
  <c r="F134" i="20"/>
  <c r="F135" i="20" s="1"/>
  <c r="F266" i="20"/>
  <c r="F267" i="20" s="1"/>
  <c r="F134" i="19"/>
  <c r="F135" i="19" s="1"/>
  <c r="F266" i="19"/>
  <c r="F267" i="19" s="1"/>
  <c r="F266" i="17"/>
  <c r="F267" i="17" s="1"/>
  <c r="F134" i="17"/>
  <c r="F135" i="17" s="1"/>
  <c r="B12" i="25" s="1"/>
  <c r="G538" i="15"/>
  <c r="D265" i="13"/>
  <c r="D266" i="13" s="1"/>
  <c r="D133" i="13"/>
  <c r="D134" i="13" s="1"/>
  <c r="D266" i="12"/>
  <c r="D267" i="12" s="1"/>
  <c r="D134" i="12"/>
  <c r="D135" i="12" s="1"/>
  <c r="E266" i="10"/>
  <c r="E267" i="10" s="1"/>
  <c r="E134" i="10"/>
  <c r="E132" i="10"/>
  <c r="G6" i="9"/>
  <c r="G135" i="9"/>
  <c r="G267" i="9"/>
  <c r="G268" i="9" s="1"/>
  <c r="G130" i="9"/>
  <c r="G129" i="9"/>
  <c r="E135" i="10" l="1"/>
  <c r="E10" i="1" s="1"/>
  <c r="G539" i="15"/>
  <c r="C18" i="8" s="1"/>
  <c r="G136" i="9"/>
  <c r="E9" i="1" s="1"/>
  <c r="E35" i="1"/>
  <c r="B29" i="25"/>
  <c r="E23" i="1"/>
  <c r="B18" i="25"/>
  <c r="C16" i="25"/>
  <c r="C24" i="8"/>
  <c r="C15" i="25"/>
  <c r="C23" i="8"/>
  <c r="C14" i="25"/>
  <c r="C22" i="8"/>
  <c r="C12" i="25"/>
  <c r="D12" i="25" s="1"/>
  <c r="C20" i="8"/>
  <c r="C8" i="25"/>
  <c r="C16" i="8"/>
  <c r="C7" i="25"/>
  <c r="C15" i="8"/>
  <c r="C5" i="25"/>
  <c r="C13" i="8"/>
  <c r="C4" i="25"/>
  <c r="C12" i="8"/>
  <c r="B16" i="25"/>
  <c r="E21" i="1"/>
  <c r="B15" i="25"/>
  <c r="E20" i="1"/>
  <c r="B14" i="25"/>
  <c r="E19" i="1"/>
  <c r="B6" i="25"/>
  <c r="E11" i="1"/>
  <c r="F269" i="20"/>
  <c r="G269" i="21"/>
  <c r="F269" i="19"/>
  <c r="E12" i="1"/>
  <c r="E13" i="1"/>
  <c r="E15" i="1"/>
  <c r="E17" i="1"/>
  <c r="C29" i="25"/>
  <c r="C14" i="8"/>
  <c r="E22" i="1"/>
  <c r="D14" i="25" l="1"/>
  <c r="D16" i="25"/>
  <c r="D15" i="25"/>
  <c r="D29" i="25"/>
  <c r="E34" i="1"/>
  <c r="G541" i="15"/>
  <c r="C10" i="25"/>
  <c r="C26" i="8"/>
  <c r="C18" i="25"/>
  <c r="D18" i="25" s="1"/>
  <c r="C38" i="8"/>
  <c r="C17" i="25"/>
  <c r="C25" i="8"/>
  <c r="B17" i="25"/>
  <c r="F269" i="17"/>
  <c r="G268" i="15"/>
  <c r="B10" i="25"/>
  <c r="D268" i="13"/>
  <c r="B8" i="25"/>
  <c r="D8" i="25" s="1"/>
  <c r="D269" i="12"/>
  <c r="B7" i="25"/>
  <c r="D7" i="25" s="1"/>
  <c r="G269" i="11"/>
  <c r="C6" i="25"/>
  <c r="D6" i="25" s="1"/>
  <c r="E269" i="10"/>
  <c r="B5" i="25"/>
  <c r="D5" i="25" s="1"/>
  <c r="G270" i="9"/>
  <c r="B4" i="25"/>
  <c r="D4" i="25" s="1"/>
  <c r="D16" i="24"/>
  <c r="F270" i="23"/>
  <c r="F269" i="22"/>
  <c r="C9" i="8"/>
  <c r="A8" i="24" l="1"/>
  <c r="D17" i="25"/>
  <c r="D10" i="25"/>
  <c r="C37" i="8"/>
  <c r="C32" i="25"/>
  <c r="B31" i="25"/>
  <c r="A10" i="29" s="1"/>
  <c r="D33" i="25" l="1"/>
  <c r="A36" i="25" s="1"/>
  <c r="E38" i="1"/>
  <c r="A34" i="25" s="1"/>
  <c r="C40" i="8"/>
  <c r="A35" i="25" s="1"/>
  <c r="E6" i="1" l="1"/>
  <c r="J10" i="2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tc={E48D1DC8-8341-465A-B6E8-CF3DF91A962F}</author>
    <author>tc={C6869808-8483-44B3-A67A-DDBA6A74BB81}</author>
    <author>tc={81F56BA7-DBF8-493F-B7DD-8644CD3BAB74}</author>
    <author>tc={CF0DA366-0F08-4AB3-8423-385C0C9A7107}</author>
    <author>tc={391D77AE-5C92-4355-B627-B09F6F1AAB76}</author>
  </authors>
  <commentList>
    <comment ref="F31" authorId="0" shapeId="0" xr:uid="{E48D1DC8-8341-465A-B6E8-CF3DF91A962F}">
      <text>
        <t>[Threaded comment]
Your version of Excel allows you to read this threaded comment; however, any edits to it will get removed if the file is opened in a newer version of Excel. Learn more: https://go.microsoft.com/fwlink/?linkid=870924
Comment:
    Compares number of Budget Categories with Section A.</t>
      </text>
    </comment>
    <comment ref="F32" authorId="1" shapeId="0" xr:uid="{C6869808-8483-44B3-A67A-DDBA6A74BB81}">
      <text>
        <t>[Threaded comment]
Your version of Excel allows you to read this threaded comment; however, any edits to it will get removed if the file is opened in a newer version of Excel. Learn more: https://go.microsoft.com/fwlink/?linkid=870924
Comment:
    Compares number of Budget Categories with Section B.</t>
      </text>
    </comment>
    <comment ref="A34" authorId="2" shapeId="0" xr:uid="{81F56BA7-DBF8-493F-B7DD-8644CD3BAB74}">
      <text>
        <t>[Threaded comment]
Your version of Excel allows you to read this threaded comment; however, any edits to it will get removed if the file is opened in a newer version of Excel. Learn more: https://go.microsoft.com/fwlink/?linkid=870924
Comment:
    This formula checks for consistency between this column &amp; Section A.  Budget may only be approved if this cell is blank or zero</t>
      </text>
    </comment>
    <comment ref="A35" authorId="3" shapeId="0" xr:uid="{CF0DA366-0F08-4AB3-8423-385C0C9A7107}">
      <text>
        <t>[Threaded comment]
Your version of Excel allows you to read this threaded comment; however, any edits to it will get removed if the file is opened in a newer version of Excel. Learn more: https://go.microsoft.com/fwlink/?linkid=870924
Comment:
    This formula checks for consistency between this column &amp; Section B.  Budget may only be approved if this cell is blank or zero</t>
      </text>
    </comment>
    <comment ref="A36" authorId="4" shapeId="0" xr:uid="{391D77AE-5C92-4355-B627-B09F6F1AAB76}">
      <text>
        <t>[Threaded comment]
Your version of Excel allows you to read this threaded comment; however, any edits to it will get removed if the file is opened in a newer version of Excel. Learn more: https://go.microsoft.com/fwlink/?linkid=870924
Comment:
    Budget may only be approved while this cell is zero.  Do not change the formula in this cell.</t>
      </text>
    </comment>
  </commentList>
</comments>
</file>

<file path=xl/sharedStrings.xml><?xml version="1.0" encoding="utf-8"?>
<sst xmlns="http://schemas.openxmlformats.org/spreadsheetml/2006/main" count="8328" uniqueCount="395">
  <si>
    <t xml:space="preserve">State of Illinois -- Uniform Budget Template -- General Instructions </t>
  </si>
  <si>
    <r>
      <t xml:space="preserve">This form is used to apply to individual State of Illinois discretionary grant programs.  Applicants should submit budgets based upon the total estimated costs for the project including all funding sources. Pay attention to applicable program specific instructions, if </t>
    </r>
    <r>
      <rPr>
        <sz val="9"/>
        <color rgb="FF000000"/>
        <rFont val="Times New Roman"/>
        <family val="1"/>
      </rPr>
      <t xml:space="preserve">attached. The applicant organization should refer to 2 CFR 200, “Uniform Administrative Requirements, Cost Principles, and Audit Requirements for Federal Awards” cited within these instructions. </t>
    </r>
  </si>
  <si>
    <t>You must consult with your Business Office prior to submitting this form for any award restrictions, limitations or requirements when filling out the narrative and Uniform Budget Template.</t>
  </si>
  <si>
    <r>
      <t>Section A</t>
    </r>
    <r>
      <rPr>
        <u/>
        <sz val="20"/>
        <color theme="1"/>
        <rFont val="Times New Roman"/>
        <family val="1"/>
      </rPr>
      <t xml:space="preserve"> – Budget Summary</t>
    </r>
  </si>
  <si>
    <t>STATE OF ILLINOIS FUNDS</t>
  </si>
  <si>
    <r>
      <t xml:space="preserve">All applicants must complete Section A and provide a break-down by the applicable budget categories shown in lines 1-17. </t>
    </r>
    <r>
      <rPr>
        <b/>
        <sz val="9"/>
        <color theme="1"/>
        <rFont val="Times New Roman"/>
        <family val="1"/>
      </rPr>
      <t>Please read all instructions before completing form.</t>
    </r>
  </si>
  <si>
    <t xml:space="preserve">STATE OF ILLINOIS GRANT FUNDS </t>
  </si>
  <si>
    <t xml:space="preserve">Provide a total requested State of Illinois Grant amount for each year in the Revenue portion of Section A. The amount entered in Line (a) will equal the total amount budgeted on Line 18 of Section A. </t>
  </si>
  <si>
    <t>BUDGET SUMMARY – STATE OF ILLINOIS FUNDS</t>
  </si>
  <si>
    <t>All applicants must complete Section A and provide a break-down by the applicable budget categories shown in lines 1-17.</t>
  </si>
  <si>
    <t>Line 18: Show the total budget request for each fiscal year for which funding is requested.</t>
  </si>
  <si>
    <t>Please use detail worksheet and narrative section for further descriptions and explanations of budgetary line items</t>
  </si>
  <si>
    <r>
      <t>Section A (continued) Indirect Cost Information</t>
    </r>
    <r>
      <rPr>
        <sz val="9"/>
        <color theme="1"/>
        <rFont val="Times New Roman"/>
        <family val="1"/>
      </rPr>
      <t xml:space="preserve">: </t>
    </r>
    <r>
      <rPr>
        <i/>
        <sz val="9"/>
        <color theme="1"/>
        <rFont val="Times New Roman"/>
        <family val="1"/>
      </rPr>
      <t>(This information should be completed by the applicant’s Business Office)</t>
    </r>
    <r>
      <rPr>
        <sz val="9"/>
        <color theme="1"/>
        <rFont val="Times New Roman"/>
        <family val="1"/>
      </rPr>
      <t xml:space="preserve">. If the applicant is requesting reimbursement for indirect costs on line 17, the applicant’s Business Office must select one of the options listed on the Indirect Cost Information page under Section-A Indirect Cost Information (1-4). </t>
    </r>
  </si>
  <si>
    <r>
      <t>Option (1)</t>
    </r>
    <r>
      <rPr>
        <sz val="9"/>
        <color theme="1"/>
        <rFont val="Times New Roman"/>
        <family val="1"/>
      </rPr>
      <t xml:space="preserve">: The applicant has a Negotiated Indirect Cost Rate Agreement (NICRA) that was approved by the Federal government. A copy of this agreement must be provided to the State of Illinois’ Indirect Cost Unit for review and documentation. This NICRA will be accepted by all State of Illinois Agencies up to any statutory, rule-based or programmatic restrictions or limitations. </t>
    </r>
    <r>
      <rPr>
        <i/>
        <sz val="9"/>
        <color theme="1"/>
        <rFont val="Times New Roman"/>
        <family val="1"/>
      </rPr>
      <t>If this option is selected by the applicant, basic information is required for completion of this section. See bottom of “Section-A Indirect Cost Information”</t>
    </r>
  </si>
  <si>
    <t xml:space="preserve">  </t>
  </si>
  <si>
    <t>NOTE: The applicant may not have a Federally Negotiated Indirect Cost Rate Agreement. Therefore, in order for the applicant to be reimbursed for Indirect Costs from the State of Illinois, the applicant must either:</t>
  </si>
  <si>
    <r>
      <t>A)</t>
    </r>
    <r>
      <rPr>
        <b/>
        <sz val="7"/>
        <color theme="1"/>
        <rFont val="Times New Roman"/>
        <family val="1"/>
      </rPr>
      <t xml:space="preserve">      </t>
    </r>
    <r>
      <rPr>
        <b/>
        <sz val="9"/>
        <color theme="1"/>
        <rFont val="Times New Roman"/>
        <family val="1"/>
      </rPr>
      <t>Negotiate an Indirect Cost Rate with the State of Illinois’ Indirect Cost Unit with guidance from our State Cognizant Agency on an annual basis.</t>
    </r>
  </si>
  <si>
    <r>
      <rPr>
        <b/>
        <sz val="9"/>
        <color rgb="FF000000"/>
        <rFont val="Times New Roman"/>
      </rPr>
      <t>B)</t>
    </r>
    <r>
      <rPr>
        <b/>
        <sz val="7"/>
        <color rgb="FF000000"/>
        <rFont val="Times New Roman"/>
      </rPr>
      <t xml:space="preserve">      </t>
    </r>
    <r>
      <rPr>
        <b/>
        <sz val="9"/>
        <color rgb="FF000000"/>
        <rFont val="Times New Roman"/>
      </rPr>
      <t xml:space="preserve">Elect to use the de minimis rate of 15% modified total direct cost (MTDC) which may be used indefinitely on State of Illinois Awards.  </t>
    </r>
  </si>
  <si>
    <r>
      <t>C)</t>
    </r>
    <r>
      <rPr>
        <b/>
        <sz val="7"/>
        <color theme="1"/>
        <rFont val="Times New Roman"/>
        <family val="1"/>
      </rPr>
      <t xml:space="preserve">      </t>
    </r>
    <r>
      <rPr>
        <b/>
        <sz val="9"/>
        <color theme="1"/>
        <rFont val="Times New Roman"/>
        <family val="1"/>
      </rPr>
      <t>Use a Restricted Rate designated by programmatic statutory policy. (See Notice of Funding Opportunity for Restricted Rate Programs)</t>
    </r>
  </si>
  <si>
    <r>
      <t>Option (2a)</t>
    </r>
    <r>
      <rPr>
        <sz val="9"/>
        <color theme="1"/>
        <rFont val="Times New Roman"/>
        <family val="1"/>
      </rPr>
      <t xml:space="preserve">: The applicant currently has a Negotiated Indirect Cost Rate Agreement with the State of Illinois that will be accepted by all State of Illinois Agencies up to any statutory, rule-based or programmatic restrictions or limitations.  The applicant is required to submit a new Indirect Cost Rate Proposal to the Indirect Cost Unit within six (6) months after the close of each fiscal year (2 CFR 200 Appendix IV (C)(2)(c). </t>
    </r>
    <r>
      <rPr>
        <b/>
        <i/>
        <sz val="9"/>
        <color theme="1"/>
        <rFont val="Times New Roman"/>
        <family val="1"/>
      </rPr>
      <t>Note:</t>
    </r>
    <r>
      <rPr>
        <sz val="9"/>
        <color theme="1"/>
        <rFont val="Times New Roman"/>
        <family val="1"/>
      </rPr>
      <t xml:space="preserve"> </t>
    </r>
    <r>
      <rPr>
        <i/>
        <sz val="9"/>
        <color theme="1"/>
        <rFont val="Times New Roman"/>
        <family val="1"/>
      </rPr>
      <t>If this option is selected by the applicant, basic information is required for completion of this section. See bottom of “Section-A Indirect Cost Information”</t>
    </r>
  </si>
  <si>
    <t>OR</t>
  </si>
  <si>
    <r>
      <t>Option (2b)</t>
    </r>
    <r>
      <rPr>
        <sz val="9"/>
        <color theme="1"/>
        <rFont val="Times New Roman"/>
        <family val="1"/>
      </rPr>
      <t xml:space="preserve">: The applicant currently does </t>
    </r>
    <r>
      <rPr>
        <u/>
        <sz val="9"/>
        <color theme="1"/>
        <rFont val="Times New Roman"/>
        <family val="1"/>
      </rPr>
      <t xml:space="preserve">not </t>
    </r>
    <r>
      <rPr>
        <sz val="9"/>
        <color theme="1"/>
        <rFont val="Times New Roman"/>
        <family val="1"/>
      </rPr>
      <t xml:space="preserve">have a Negotiated Indirect Cost Rate Agreement with the State of Illinois. The applicant must submit its initial Indirect Cost Rate Proposal (ICRP) immediately after the applicant is advised that the State award will be made and, in no event, later than three (3) months after the effective date of the State award (2 CFR 200 Appendix IV (C)(2)(b).  The initial ICRP will be sent to the State of Illinois’ Indirect Cost Unit. </t>
    </r>
    <r>
      <rPr>
        <b/>
        <i/>
        <sz val="9"/>
        <color theme="1"/>
        <rFont val="Times New Roman"/>
        <family val="1"/>
      </rPr>
      <t>Note:</t>
    </r>
    <r>
      <rPr>
        <sz val="9"/>
        <color theme="1"/>
        <rFont val="Times New Roman"/>
        <family val="1"/>
      </rPr>
      <t xml:space="preserve"> </t>
    </r>
    <r>
      <rPr>
        <i/>
        <sz val="9"/>
        <color theme="1"/>
        <rFont val="Times New Roman"/>
        <family val="1"/>
      </rPr>
      <t>The applicant should check with the State of Illinois awarding Agency for information regarding reimbursement of indirect costs while its proposal is being negotiated</t>
    </r>
  </si>
  <si>
    <r>
      <rPr>
        <u/>
        <sz val="9"/>
        <color rgb="FF000000"/>
        <rFont val="Times New Roman"/>
      </rPr>
      <t>Option (3)</t>
    </r>
    <r>
      <rPr>
        <sz val="9"/>
        <color rgb="FF000000"/>
        <rFont val="Times New Roman"/>
      </rPr>
      <t xml:space="preserve">: The applicant elects to charge the de minimis rate of 15% modified total direct cost (MTDC) which may be used indefinitely on State of Illinois awards (2 CFR 200.414 (c)(4)(f) &amp; (200.68). </t>
    </r>
    <r>
      <rPr>
        <b/>
        <i/>
        <sz val="9"/>
        <color rgb="FF000000"/>
        <rFont val="Times New Roman"/>
      </rPr>
      <t>Note:</t>
    </r>
    <r>
      <rPr>
        <sz val="9"/>
        <color rgb="FF000000"/>
        <rFont val="Times New Roman"/>
      </rPr>
      <t xml:space="preserve"> </t>
    </r>
    <r>
      <rPr>
        <i/>
        <sz val="9"/>
        <color rgb="FF000000"/>
        <rFont val="Times New Roman"/>
      </rPr>
      <t>The applicant must be eligible, see 2 CFR 200.414 (f), and submit documentation on the calculation of MTDC within your Budget Narrative under Indirect Costs.</t>
    </r>
    <r>
      <rPr>
        <sz val="9"/>
        <color rgb="FF000000"/>
        <rFont val="Times New Roman"/>
      </rPr>
      <t xml:space="preserve"> </t>
    </r>
    <r>
      <rPr>
        <b/>
        <i/>
        <sz val="9"/>
        <color rgb="FF000000"/>
        <rFont val="Times New Roman"/>
      </rPr>
      <t>Note</t>
    </r>
    <r>
      <rPr>
        <i/>
        <sz val="9"/>
        <color rgb="FF000000"/>
        <rFont val="Times New Roman"/>
      </rPr>
      <t xml:space="preserve"> the applicant may only use the 15 percent de minimis rate if the applicant does not have an Approved Indirect Cost Rate Agreement.  The applicant may </t>
    </r>
    <r>
      <rPr>
        <i/>
        <u/>
        <sz val="9"/>
        <color rgb="FF000000"/>
        <rFont val="Times New Roman"/>
      </rPr>
      <t>not</t>
    </r>
    <r>
      <rPr>
        <i/>
        <sz val="9"/>
        <color rgb="FF000000"/>
        <rFont val="Times New Roman"/>
      </rPr>
      <t xml:space="preserve"> use the de minimis rate if it is a Local government,  or if your grant is funded under a training rate or restricted rate program</t>
    </r>
    <r>
      <rPr>
        <sz val="9"/>
        <color rgb="FF000000"/>
        <rFont val="Times New Roman"/>
      </rPr>
      <t>.</t>
    </r>
  </si>
  <si>
    <r>
      <t>Option (4):</t>
    </r>
    <r>
      <rPr>
        <sz val="9"/>
        <color theme="1"/>
        <rFont val="Times New Roman"/>
        <family val="1"/>
      </rPr>
      <t xml:space="preserve">  If you are applying for a grant under a Restricted Rate Program, indicate whether you are using a restricted indirect cost rate that is included on your approved Indirect Cost Rate Agreement, or whether you are using a restricted indirect cost rate that complies with statutory or programmatic policies. </t>
    </r>
    <r>
      <rPr>
        <b/>
        <i/>
        <sz val="9"/>
        <color theme="1"/>
        <rFont val="Times New Roman"/>
        <family val="1"/>
      </rPr>
      <t>Note:</t>
    </r>
    <r>
      <rPr>
        <i/>
        <sz val="9"/>
        <color theme="1"/>
        <rFont val="Times New Roman"/>
        <family val="1"/>
      </rPr>
      <t xml:space="preserve"> See Notice of State Award for Restricted Rate Programs</t>
    </r>
  </si>
  <si>
    <r>
      <t>Section B</t>
    </r>
    <r>
      <rPr>
        <u/>
        <sz val="20"/>
        <color theme="1"/>
        <rFont val="Times New Roman"/>
        <family val="1"/>
      </rPr>
      <t xml:space="preserve"> - Budget Summary</t>
    </r>
  </si>
  <si>
    <t>NON-STATE OF ILLINOIS FUNDS</t>
  </si>
  <si>
    <r>
      <t>NON-STATE</t>
    </r>
    <r>
      <rPr>
        <sz val="9"/>
        <color theme="1"/>
        <rFont val="Times New Roman"/>
        <family val="1"/>
      </rPr>
      <t xml:space="preserve"> OF ILLINOIS FUNDS: If the applicant is required to provide or volunteers to provide cost-sharing or matching funds or other non-State of Illinois resources to the project, the applicant must provide a revenue breakdown of all Non-State of Illinois funds in lines (b)-(d). the total of “Non-State Funds” should equal the amount budgeted on Line 18 of Section B. If a match percentage is required, the amount should be entered in this section.</t>
    </r>
  </si>
  <si>
    <r>
      <t>BUDGET SUMMARY –</t>
    </r>
    <r>
      <rPr>
        <u/>
        <sz val="9"/>
        <color theme="1"/>
        <rFont val="Times New Roman"/>
        <family val="1"/>
      </rPr>
      <t xml:space="preserve"> NON STATE</t>
    </r>
    <r>
      <rPr>
        <sz val="9"/>
        <color theme="1"/>
        <rFont val="Times New Roman"/>
        <family val="1"/>
      </rPr>
      <t xml:space="preserve"> OF ILLINOIS FUNDS </t>
    </r>
  </si>
  <si>
    <t>If the applicant is required to provide or volunteers to provide cost-sharing or matching funds or other non-State of Illinois resources to the project, these costs should be shown for each applicable budget category on lines 1‑17 of Section B.</t>
  </si>
  <si>
    <t>Lines 1-17: For each project year, for which matching funds or other contributions are provided, show the total contribution for each applicable budget category.</t>
  </si>
  <si>
    <t>Line 18: Show the total matching or other contribution for each fiscal year.</t>
  </si>
  <si>
    <t>Please see detail worksheet and narrative section for further descriptions and explanations of budgetary line items</t>
  </si>
  <si>
    <r>
      <t>Section C</t>
    </r>
    <r>
      <rPr>
        <u/>
        <sz val="20"/>
        <color theme="1"/>
        <rFont val="Times New Roman"/>
        <family val="1"/>
      </rPr>
      <t xml:space="preserve"> - Budget Worksheet &amp; Narrative</t>
    </r>
  </si>
  <si>
    <t xml:space="preserve"> [Attach separate sheet(s)]</t>
  </si>
  <si>
    <t>Pay attention to applicable program specific instructions, if attached.</t>
  </si>
  <si>
    <t xml:space="preserve">All applicants are required to submit a budget narrative along with Section A and Section B. The budget narrative is sometimes referred to as the budget justification. The narrative serves two purposes: it explains how the costs were estimated and it justifies the need for the cost. The narrative may include tables for clarification purposes. The State of Illinois recommends using the State of Illinois Uniform Budget Template worksheet and narrative guide provided.  </t>
  </si>
  <si>
    <r>
      <t>1.</t>
    </r>
    <r>
      <rPr>
        <sz val="7"/>
        <color rgb="FF000000"/>
        <rFont val="Times New Roman"/>
        <family val="1"/>
      </rPr>
      <t xml:space="preserve">        </t>
    </r>
    <r>
      <rPr>
        <sz val="9"/>
        <color theme="1"/>
        <rFont val="Times New Roman"/>
        <family val="1"/>
      </rPr>
      <t xml:space="preserve">Provide an itemized budget breakdown, and justification by project year, for each budget category listed in Sections A and B.  </t>
    </r>
  </si>
  <si>
    <r>
      <t>2.</t>
    </r>
    <r>
      <rPr>
        <sz val="7"/>
        <color rgb="FF000000"/>
        <rFont val="Times New Roman"/>
        <family val="1"/>
      </rPr>
      <t xml:space="preserve">        </t>
    </r>
    <r>
      <rPr>
        <sz val="9"/>
        <color rgb="FF000000"/>
        <rFont val="Times New Roman"/>
        <family val="1"/>
      </rPr>
      <t xml:space="preserve">For non-State of Illinois funds or resources listed in Section B that are used to meet a cost-sharing or matching requirement or provided as a voluntary cost-sharing or matching commitment, you must include:  </t>
    </r>
  </si>
  <si>
    <t xml:space="preserve">a. The specific costs or contributions by budget category;  </t>
  </si>
  <si>
    <t>b. The source of the costs or contributions; and</t>
  </si>
  <si>
    <t>c. In the case of third-party in-kind contributions, a description of how the value was determined for the donated or contributed goods or services.</t>
  </si>
  <si>
    <t>[Please review cost sharing and matching regulations found in 2 CFR 200.306.]</t>
  </si>
  <si>
    <r>
      <t>3.</t>
    </r>
    <r>
      <rPr>
        <sz val="7"/>
        <color theme="1"/>
        <rFont val="Times New Roman"/>
        <family val="1"/>
      </rPr>
      <t xml:space="preserve">        </t>
    </r>
    <r>
      <rPr>
        <sz val="9"/>
        <color theme="1"/>
        <rFont val="Times New Roman"/>
        <family val="1"/>
      </rPr>
      <t>If applicable to this program, provide the rate and base on which fringe benefits are calculated.</t>
    </r>
  </si>
  <si>
    <r>
      <t>4.</t>
    </r>
    <r>
      <rPr>
        <sz val="7"/>
        <color theme="1"/>
        <rFont val="Times New Roman"/>
        <family val="1"/>
      </rPr>
      <t xml:space="preserve">        </t>
    </r>
    <r>
      <rPr>
        <sz val="9"/>
        <color rgb="FF000000"/>
        <rFont val="Times New Roman"/>
        <family val="1"/>
      </rPr>
      <t xml:space="preserve">If the applicant is requesting </t>
    </r>
    <r>
      <rPr>
        <sz val="9"/>
        <color theme="1"/>
        <rFont val="Times New Roman"/>
        <family val="1"/>
      </rPr>
      <t>reimbursement</t>
    </r>
    <r>
      <rPr>
        <sz val="9"/>
        <color rgb="FF000000"/>
        <rFont val="Times New Roman"/>
        <family val="1"/>
      </rPr>
      <t xml:space="preserve"> for indirect costs on line 17, this information should be completed by the applicant’s Business Office.  S</t>
    </r>
    <r>
      <rPr>
        <sz val="9"/>
        <color theme="1"/>
        <rFont val="Times New Roman"/>
        <family val="1"/>
      </rPr>
      <t xml:space="preserve">pecify the estimated amount of the base to which the indirect cost rate is applied and the total indirect expense.  Depending on the grant program to which the applicant is applying and/or the applicant’s approved Indirect Cost Rate Agreement, some direct cost budget categories in the applicant’s grant application budget may not be included in the base and multiplied by your indirect cost rate. Please indicate which costs are included and which costs are excluded from the base to which the indirect cost rate is applied. </t>
    </r>
  </si>
  <si>
    <r>
      <t>5.</t>
    </r>
    <r>
      <rPr>
        <sz val="7"/>
        <color theme="1"/>
        <rFont val="Times New Roman"/>
        <family val="1"/>
      </rPr>
      <t xml:space="preserve">        </t>
    </r>
    <r>
      <rPr>
        <sz val="9"/>
        <color theme="1"/>
        <rFont val="Times New Roman"/>
        <family val="1"/>
      </rPr>
      <t>Provide other explanations or comments you deem necessary.</t>
    </r>
  </si>
  <si>
    <t>Keep in mind the following—</t>
  </si>
  <si>
    <t>Although the degree of specificity of any budget will vary depending on the nature of the project and State of Illinois agency requirements, a complete, well-thought-out budget serves to reinforce your credibility and increase the likelihood of your proposal being funded.</t>
  </si>
  <si>
    <t>•A well-prepared budget should be reasonable and demonstrate that the funds being asked for will be used wisely.</t>
  </si>
  <si>
    <t>•The budget should be as concrete and specific as possible in its estimates. Make every effort to be realistic, to estimate costs accurately.</t>
  </si>
  <si>
    <t>•The budget format should be as clear as possible. It should begin with a budget narrative, which you should write after the entire budget has been prepared.</t>
  </si>
  <si>
    <t>•Each section of the budget should be in outline form, listing line items under major headings and subheadings.</t>
  </si>
  <si>
    <t xml:space="preserve">•Each of the major components should be subtotaled with a grand total at the end. </t>
  </si>
  <si>
    <t>Your budget should justify all expenses and be consistent with the program narrative:</t>
  </si>
  <si>
    <t>•Salaries should be comparable to those within the applicant organization.</t>
  </si>
  <si>
    <t>•If new staff is being hired, additional space and equipment are considered, as necessary.</t>
  </si>
  <si>
    <t>•If the budget lists an equipment purchase, it is the type allowed by the agency.</t>
  </si>
  <si>
    <t>•If additional space is rented, the increase in insurance is supported.</t>
  </si>
  <si>
    <t>•If an indirect cost rate applies to the proposal, the division between direct and indirect costs is not in conflict, and the aggregate budget totals refer directly to the approved formula. Indirect costs are costs that are not readily assignable to a particular project, but are necessary to the operation of the organization and the performance of the project (like the cost of operating and maintaining facilities, depreciation, and administrative salaries).</t>
  </si>
  <si>
    <t>§200.308 Revision of budget and program plans</t>
  </si>
  <si>
    <t xml:space="preserve">(e) The Federal/State awarding agency may, at its option, restrict the transfer of funds among direct cost categories or programs, functions and activities for Federal/State awards in which the Federal/State share of the project exceeds the Simplified Acquisition Threshold and the cumulative amount of such transfers exceeds or is expected to exceed 10 percent or $1,000 per detail line item, whichever is greater of the total budget as last approved by the Federal/State awarding agency. The Federal/State awarding agency cannot permit a transfer that would cause any Federal/State appropriation to be used for purposes other than those consistent with the appropriation. </t>
  </si>
  <si>
    <t>GRANT SPECIFIC LINE ITEM DEFINITIONS</t>
  </si>
  <si>
    <t>1510 - RELATED INSTRUCTION: Grantee expenditures on behalf of an apprentice for the technical instruction provided to apprentices (typically in a classroom or on-line setting) based on the apprenticeship program standards</t>
  </si>
  <si>
    <t>1520 - WORK BASED TRAINING: Grantee expenditures on behalf of an apprentice for the structured on-the-job training of the apprenticeship program standards provided by an experienced mentor</t>
  </si>
  <si>
    <t>1530 - SUPPORTIVE SERVICES: Grantee expenditures to, or on behalf of, an apprentice that is necessary to enable an individual to be placed and/or retained in a registered apprenticeship program</t>
  </si>
  <si>
    <t>1540 - EMPLOYER INCENTIVES: Expenditures associated with one-time incentives to new employers, joint labor-management organizations, or industry associations to directly fund new or expand existing RAPs in targeted industries in which they are serving</t>
  </si>
  <si>
    <t xml:space="preserve">STATE OF ILLINOIS </t>
  </si>
  <si>
    <t>UNIFORM GRANT BUDGET TEMPLATE</t>
  </si>
  <si>
    <t>Commerce &amp; Economic Opportunity</t>
  </si>
  <si>
    <t>Organization Name:</t>
  </si>
  <si>
    <t>UEI#</t>
  </si>
  <si>
    <t>NOFO #</t>
  </si>
  <si>
    <t>Please type in the light blue highlighted cells</t>
  </si>
  <si>
    <t xml:space="preserve">CSFA Number: </t>
  </si>
  <si>
    <t>420-30-3163</t>
  </si>
  <si>
    <t>CSFA Description:</t>
  </si>
  <si>
    <t>State Apprenticeship Expansion Program</t>
  </si>
  <si>
    <t>Fiscal Year:</t>
  </si>
  <si>
    <t>S E C T I O N   A   -- STATE OF ILLINOIS FUNDS</t>
  </si>
  <si>
    <t>Grant #</t>
  </si>
  <si>
    <t xml:space="preserve"> Revenues </t>
  </si>
  <si>
    <t xml:space="preserve">TOTAL REVENUE </t>
  </si>
  <si>
    <t>(a). State of Illinois Grant Amount Requested</t>
  </si>
  <si>
    <t xml:space="preserve"> BUDGET SUMMARY STATE OF ILLINOIS FUNDS </t>
  </si>
  <si>
    <t xml:space="preserve">Budget Expenditure Categories               </t>
  </si>
  <si>
    <t>OMB Uniform Guidance                                                          Federal Awards Reference  2 CFR 200</t>
  </si>
  <si>
    <t>TOTAL EXPENDITURES</t>
  </si>
  <si>
    <t>1001. Personnel (Salaries &amp; Wages)</t>
  </si>
  <si>
    <t>1002. Fringe Benefits</t>
  </si>
  <si>
    <t>1003. Travel</t>
  </si>
  <si>
    <t>1004. Equipment</t>
  </si>
  <si>
    <t>1005. Supplies</t>
  </si>
  <si>
    <t xml:space="preserve">1006. Contractual Services  &amp; Subawards </t>
  </si>
  <si>
    <t>200.318 &amp; 200.92</t>
  </si>
  <si>
    <t xml:space="preserve">1007. Consultant (Professional Services) </t>
  </si>
  <si>
    <t>8. Construction</t>
  </si>
  <si>
    <t>1009. Occupancy (Rent &amp; Utilities)</t>
  </si>
  <si>
    <t xml:space="preserve">1010. Research &amp; Development (R&amp;D) </t>
  </si>
  <si>
    <t xml:space="preserve">1011. Telecommunications </t>
  </si>
  <si>
    <t>1012. Training &amp; Education</t>
  </si>
  <si>
    <t xml:space="preserve">1013. Direct Administrative costs </t>
  </si>
  <si>
    <t xml:space="preserve">200.413 ( c) </t>
  </si>
  <si>
    <t>1014. Miscellaneous Costs</t>
  </si>
  <si>
    <t>16. Total Direct Costs (lines 1-15)</t>
  </si>
  <si>
    <t>17.  Indirect Costs* (see below)</t>
  </si>
  <si>
    <t>Rate:</t>
  </si>
  <si>
    <t>Base:</t>
  </si>
  <si>
    <t xml:space="preserve">18. Total Costs State Grant Funds  (16 &amp;17) </t>
  </si>
  <si>
    <t xml:space="preserve">SECTION - A (continued) Indirect Cost Rate Information </t>
  </si>
  <si>
    <t xml:space="preserve">If your organization is requesting reimbursement for indirect costs on line 17 of the Budget Summary, please select one of the following options. </t>
  </si>
  <si>
    <t>1)</t>
  </si>
  <si>
    <t xml:space="preserve">Our Organization receives direct Federal funding and currently has a Negotiated Indirect Cost Rate Agreement (NICRA) with our Federal Cognizant Agency. A copy of this agreement will be provided to the State of Illinois’ Indirect Cost Unit for review and documentation before reimbursement is allowed. This NICRA will be accepted by all State of Illinois Agencies up to any statutory, rule-based or programmatic restrictions or limitations. </t>
  </si>
  <si>
    <t>To select an option - highlight the box and drop down the shape fill box on the drawing tools ribbon.  you can either select a fill color or you can fill with texture, choose more textures and pick a checkmark from clipart.</t>
  </si>
  <si>
    <t>NOTE: (If this option is selected, please provide basic Negotiated Indirect Cost Rate Agreement information in area designated below)</t>
  </si>
  <si>
    <t>Your Organization may not have a Federally Negotiated Indirect Cost Rate Agreement. Therefore, in order for your Organization to be reimbursed for Indirect Costs from the State of Illinois, your Organization must either:</t>
  </si>
  <si>
    <t xml:space="preserve">Complete the Negotiated Indirect Cost Rate Agreement information below if Option (1) or (2a) is selected </t>
  </si>
  <si>
    <t>A.</t>
  </si>
  <si>
    <t xml:space="preserve">Negotiate an Indirect Cost Rate with the State of Illinois’ Indirect Cost Unit with guidance from your State Cognizant Agency on an annual basis. </t>
  </si>
  <si>
    <t>B.</t>
  </si>
  <si>
    <t xml:space="preserve">Elect to use the de minimis rate of 15% modified total direct cost (MTDC) which may be used indefinitely on State of Illinois Awards.  </t>
  </si>
  <si>
    <t>C.</t>
  </si>
  <si>
    <t>Use a Restricted Rate designated by programmatic or statutory policy. (See Notice of Funding Opportunity for Restricted Rate Programs)</t>
  </si>
  <si>
    <t>2a)</t>
  </si>
  <si>
    <t xml:space="preserve">Our Organization currently has a Negotiated Indirect Cost Rate Agreement with the State of Illinois that will be accepted by all State of Illinois Agencies up to any statutory, rule-based or programmatic restrictions or limitations. Our Organization is required to submit a new Indirect Cost Rate Proposal to the Indirect Cost Unit within six (6) months after the close of each fiscal year (2 CFR 200 Appendix IV (C)(2)(c). </t>
  </si>
  <si>
    <t>NOTE: (If this option is selected, please provide basic Indirect Cost Rate information in area designated below)</t>
  </si>
  <si>
    <t>2b)</t>
  </si>
  <si>
    <t xml:space="preserve">Our Organization currently does not have a Negotiated Indirect Cost Rate Agreement with the State of Illinois. Our Organization will submit our initial Indirect Cost Rate Proposal (ICRP) immediately after our Organization is advised that the State award will be made and, in no event, later than three (3) months after the effective date of the State award (2 CFR 200 Appendix IV (C)(2)(b).  The initial ICRP will be sent to the State of Illinois’ Indirect Cost Unit. </t>
  </si>
  <si>
    <t>NOTE: (Check with your State of Illinois Agency for information regarding reimbursement of indirect costs while your proposal is being negotiated)</t>
  </si>
  <si>
    <t>3)</t>
  </si>
  <si>
    <t>Our Organization has never received a Negotiated Indirect Cost Rate Agreement from either the Federal government or the State of Illinois and elects to charge the de minimis rate of 15% modified total direct cost (MTDC) which may be used indefinitely on State of Illinois awards (2 CFR 200.414 (c)(4)(f) &amp; (200.68).</t>
  </si>
  <si>
    <t>NOTE: (Your Organization must be eligible, see 2 CFR 200.414 (f), and submit documentation on the calculation of MTDC within your Budget Narrative under Indirect Costs)</t>
  </si>
  <si>
    <t>4)</t>
  </si>
  <si>
    <t>For Restricted Rate Programs (check one) -- Our Organization is using a restricted indirect cost rate that:</t>
  </si>
  <si>
    <t>_____</t>
  </si>
  <si>
    <t>Is included as a “Special Indirect Cost Rate” in our NICRA (2 CFR 200Appendix IV (5)    Or;</t>
  </si>
  <si>
    <t>Complies with other statutory policies (please specify):</t>
  </si>
  <si>
    <t>The Restricted Indirect Cost Rate is _________%</t>
  </si>
  <si>
    <t>5)</t>
  </si>
  <si>
    <t>No reimbursement of Indirect Cost is being requested. (Please consult your program office regarding possible match requirements)</t>
  </si>
  <si>
    <t xml:space="preserve">Basic Negotiated Indirect Cost Rate Agreement information if Option (1) or (2a) is selected </t>
  </si>
  <si>
    <t xml:space="preserve"> Period Covered by the NICRA:  From:</t>
  </si>
  <si>
    <t>To:</t>
  </si>
  <si>
    <t>(mm/dd/yyyy)</t>
  </si>
  <si>
    <t xml:space="preserve"> Approving Federal/State agency (please specify):</t>
  </si>
  <si>
    <t xml:space="preserve"> The Indirect Cost Rate is:</t>
  </si>
  <si>
    <t>%</t>
  </si>
  <si>
    <t xml:space="preserve">The Distribution Base is: </t>
  </si>
  <si>
    <t>content in rows 1 to 3 &amp; cell C4 come from Section A</t>
  </si>
  <si>
    <t>S E C T I O N   B   -- NON STATE OF ILLINOIS  FUNDS</t>
  </si>
  <si>
    <r>
      <t xml:space="preserve">Grantee Match Requirement ________ % </t>
    </r>
    <r>
      <rPr>
        <i/>
        <sz val="11"/>
        <color rgb="FFFF0000"/>
        <rFont val="Times New Roman"/>
        <family val="1"/>
      </rPr>
      <t>(Agency to populate)</t>
    </r>
  </si>
  <si>
    <t xml:space="preserve">(b). -Cash </t>
  </si>
  <si>
    <t>(c). -Non-cash</t>
  </si>
  <si>
    <t xml:space="preserve">(d). Other Funding &amp; Contributions </t>
  </si>
  <si>
    <t>NON-STATE Funds Total</t>
  </si>
  <si>
    <t xml:space="preserve"> BUDGET SUMMARY NON-STATE OF ILLINOIS FUNDS </t>
  </si>
  <si>
    <t>you should not need to type anything in below this row</t>
  </si>
  <si>
    <t xml:space="preserve">7001. Personnel (Salaries &amp; Wages)                        </t>
  </si>
  <si>
    <t xml:space="preserve">7002. Fringe Benefits                                               </t>
  </si>
  <si>
    <t xml:space="preserve">7003. Travel                                                            </t>
  </si>
  <si>
    <t>7004. Equipment</t>
  </si>
  <si>
    <t>7005. Supplies</t>
  </si>
  <si>
    <t xml:space="preserve">7006. Contractual Services  &amp; Subawards </t>
  </si>
  <si>
    <t xml:space="preserve">7007. Consultant (Professional Services) </t>
  </si>
  <si>
    <t>7009. Occupancy (Rent &amp; Utilities)</t>
  </si>
  <si>
    <t xml:space="preserve">7010. Research &amp; Development (R&amp;D) </t>
  </si>
  <si>
    <t xml:space="preserve">7011. Telecommunications </t>
  </si>
  <si>
    <t>7012. Training &amp; Education</t>
  </si>
  <si>
    <t xml:space="preserve">7013. Direct Administrative costs </t>
  </si>
  <si>
    <t>7014. Miscellaneous Costs</t>
  </si>
  <si>
    <t>Rate: __________  %  Base:______________________</t>
  </si>
  <si>
    <t xml:space="preserve">18. Total Costs NON -State Grant Funds  (16 &amp;17) </t>
  </si>
  <si>
    <r>
      <rPr>
        <b/>
        <sz val="14"/>
        <color theme="1"/>
        <rFont val="Times New Roman"/>
        <family val="1"/>
      </rPr>
      <t xml:space="preserve">CERTIFICATION </t>
    </r>
    <r>
      <rPr>
        <b/>
        <sz val="10"/>
        <color theme="1"/>
        <rFont val="Times New Roman"/>
        <family val="1"/>
      </rPr>
      <t xml:space="preserve"> </t>
    </r>
  </si>
  <si>
    <t xml:space="preserve">    STATE OF ILLINOIS                                            UNIFORM GRANT BUDGET TEMPLATE</t>
  </si>
  <si>
    <t>(2 CFR 200.415)</t>
  </si>
  <si>
    <t xml:space="preserve">“By signing this report, I certify to the best of my knowledge and belief that the report is true, complete, and accurate and that any false, fictitious, or fraudulent information or the omission of any material fact, could result in the immediate termination of my grant award(s).  </t>
  </si>
  <si>
    <t>Institution/Organization</t>
  </si>
  <si>
    <t xml:space="preserve">Signature </t>
  </si>
  <si>
    <t xml:space="preserve">Name of Official </t>
  </si>
  <si>
    <t xml:space="preserve">Title </t>
  </si>
  <si>
    <t>Chief Financial Officer (or equivalent)</t>
  </si>
  <si>
    <t>Executive Director (or equivalent)</t>
  </si>
  <si>
    <t>Date of Execution</t>
  </si>
  <si>
    <t>Note: The State awarding agency may change required signers based on the grantee’s organizational structure.  The required signers must have the authority to enter into contractual agreements on behalf of the organization.</t>
  </si>
  <si>
    <r>
      <t>Section C</t>
    </r>
    <r>
      <rPr>
        <u/>
        <sz val="16"/>
        <color theme="1"/>
        <rFont val="Times New Roman"/>
        <family val="1"/>
      </rPr>
      <t xml:space="preserve"> - Budget Worksheet &amp; Narrative</t>
    </r>
  </si>
  <si>
    <r>
      <rPr>
        <b/>
        <sz val="10"/>
        <color theme="1"/>
        <rFont val="Times New Roman"/>
        <family val="1"/>
      </rPr>
      <t>1).</t>
    </r>
    <r>
      <rPr>
        <b/>
        <u/>
        <sz val="10"/>
        <color theme="1"/>
        <rFont val="Times New Roman"/>
        <family val="1"/>
      </rPr>
      <t xml:space="preserve"> Personnel (Salaries &amp; Wages)</t>
    </r>
    <r>
      <rPr>
        <b/>
        <sz val="10"/>
        <color theme="1"/>
        <rFont val="Times New Roman"/>
        <family val="1"/>
      </rPr>
      <t xml:space="preserve"> </t>
    </r>
    <r>
      <rPr>
        <i/>
        <sz val="10"/>
        <color theme="1"/>
        <rFont val="Times New Roman"/>
        <family val="1"/>
      </rPr>
      <t>(2 CFR 200.430)</t>
    </r>
    <r>
      <rPr>
        <sz val="10"/>
        <color theme="1"/>
        <rFont val="Times New Roman"/>
        <family val="1"/>
      </rPr>
      <t xml:space="preserve">--List each position by title and name of employee, if available.  Show the annual salary rate and the percentage of time to be devoted to the project and length of time working on the project .  Compensation paid for employees engaged in grant activities must be consistent with that paid for similar work within the applicant organization. Include a description of the responsibilities and duties of each position in relationship to fulfilling the project goals and objectives in the narrative space provided below.  Also, provide a justification and description of each position (including vacant positions). Relate each position specifically to program objectives. Personnel cannot exceed 100% of their time on all active projects. </t>
    </r>
  </si>
  <si>
    <t xml:space="preserve">Name </t>
  </si>
  <si>
    <t>Position(s)</t>
  </si>
  <si>
    <t xml:space="preserve">Salary or Wage </t>
  </si>
  <si>
    <r>
      <t xml:space="preserve">Basis </t>
    </r>
    <r>
      <rPr>
        <sz val="8"/>
        <color theme="1"/>
        <rFont val="Times New Roman"/>
        <family val="1"/>
      </rPr>
      <t>(Yr./Mo./Hr.)</t>
    </r>
  </si>
  <si>
    <t xml:space="preserve">% of Time </t>
  </si>
  <si>
    <t xml:space="preserve">Length of time </t>
  </si>
  <si>
    <t>Personnel Cost</t>
  </si>
  <si>
    <t>Filter</t>
  </si>
  <si>
    <t>Length of time=# of units of Basis</t>
  </si>
  <si>
    <t>state</t>
  </si>
  <si>
    <t xml:space="preserve">State Total </t>
  </si>
  <si>
    <t>If you need to additional rows, there are rows you can unhide</t>
  </si>
  <si>
    <t>non-state</t>
  </si>
  <si>
    <t xml:space="preserve">NON-State Total </t>
  </si>
  <si>
    <t>keep</t>
  </si>
  <si>
    <t xml:space="preserve">Total Personnel </t>
  </si>
  <si>
    <t>This rows adds State &amp; Non-State Totals</t>
  </si>
  <si>
    <t xml:space="preserve">Personnel Narrative (State): </t>
  </si>
  <si>
    <t>Give a brief description of items that you are claiming</t>
  </si>
  <si>
    <r>
      <t xml:space="preserve">To add information on a new line, hold the </t>
    </r>
    <r>
      <rPr>
        <b/>
        <i/>
        <u/>
        <sz val="10"/>
        <rFont val="Times New Roman"/>
        <family val="1"/>
      </rPr>
      <t>Alt key</t>
    </r>
    <r>
      <rPr>
        <i/>
        <sz val="10"/>
        <rFont val="Times New Roman"/>
        <family val="1"/>
      </rPr>
      <t xml:space="preserve"> and hit </t>
    </r>
    <r>
      <rPr>
        <b/>
        <i/>
        <u/>
        <sz val="10"/>
        <rFont val="Times New Roman"/>
        <family val="1"/>
      </rPr>
      <t>Enter</t>
    </r>
    <r>
      <rPr>
        <i/>
        <sz val="10"/>
        <rFont val="Times New Roman"/>
        <family val="1"/>
      </rPr>
      <t xml:space="preserve">.
To change the row height, right click on the row number off to the left of the spreadsheet, then click on </t>
    </r>
    <r>
      <rPr>
        <i/>
        <u/>
        <sz val="10"/>
        <rFont val="Times New Roman"/>
        <family val="1"/>
      </rPr>
      <t>R</t>
    </r>
    <r>
      <rPr>
        <i/>
        <sz val="10"/>
        <rFont val="Times New Roman"/>
        <family val="1"/>
      </rPr>
      <t>ow Height</t>
    </r>
  </si>
  <si>
    <r>
      <t xml:space="preserve">Personnel Narrative (Non-State) </t>
    </r>
    <r>
      <rPr>
        <i/>
        <sz val="10"/>
        <color theme="1"/>
        <rFont val="Times New Roman"/>
        <family val="1"/>
      </rPr>
      <t xml:space="preserve">i.e. "Match" or "Other Funding" </t>
    </r>
  </si>
  <si>
    <r>
      <t xml:space="preserve">2). </t>
    </r>
    <r>
      <rPr>
        <b/>
        <u/>
        <sz val="10"/>
        <rFont val="Times New Roman"/>
        <family val="1"/>
      </rPr>
      <t>Fringe Benefits</t>
    </r>
    <r>
      <rPr>
        <b/>
        <sz val="10"/>
        <rFont val="Times New Roman"/>
        <family val="1"/>
      </rPr>
      <t xml:space="preserve"> </t>
    </r>
    <r>
      <rPr>
        <i/>
        <sz val="10"/>
        <rFont val="Times New Roman"/>
        <family val="1"/>
      </rPr>
      <t>(2 CFR 200.431</t>
    </r>
    <r>
      <rPr>
        <sz val="10"/>
        <rFont val="Times New Roman"/>
        <family val="1"/>
      </rPr>
      <t>)</t>
    </r>
    <r>
      <rPr>
        <sz val="10"/>
        <color theme="1"/>
        <rFont val="Times New Roman"/>
        <family val="1"/>
      </rPr>
      <t>--Fringe benefits should be based on actual known costs or an established formula.  Fringe benefits are for the personnel listed in category (1) direct salaries and wages, and only for the percentage of time devoted to the project. Provide the fringe benefit rate used and a clear description of how the computation of fringe benefits was done. Provide both the annual (for multiyear awards) and total. If a fringe benefit rate is not used, show how the fringe benefits were computed for each position. The budget justification should be reflected in the budget description. Elements that comprise fringe benefits should be indicated.</t>
    </r>
  </si>
  <si>
    <t>Base</t>
  </si>
  <si>
    <t>Rate</t>
  </si>
  <si>
    <t>Fringe Benefit Cost</t>
  </si>
  <si>
    <t>State Total</t>
  </si>
  <si>
    <t>If you need additional rows, there are rows you can unhide</t>
  </si>
  <si>
    <t>NON-State Total</t>
  </si>
  <si>
    <t>Total Fringe Benefits</t>
  </si>
  <si>
    <t xml:space="preserve">Fringe Benefits Narrative (State): </t>
  </si>
  <si>
    <r>
      <t xml:space="preserve">Fringe Benefits Narrative (Non-State) </t>
    </r>
    <r>
      <rPr>
        <i/>
        <sz val="10"/>
        <color theme="1"/>
        <rFont val="Times New Roman"/>
        <family val="1"/>
      </rPr>
      <t xml:space="preserve">i.e. "Match" or "Other Funding" </t>
    </r>
  </si>
  <si>
    <r>
      <t xml:space="preserve">3).  </t>
    </r>
    <r>
      <rPr>
        <b/>
        <u/>
        <sz val="10"/>
        <rFont val="Times New Roman"/>
        <family val="1"/>
      </rPr>
      <t>Travel</t>
    </r>
    <r>
      <rPr>
        <b/>
        <sz val="10"/>
        <rFont val="Times New Roman"/>
        <family val="1"/>
      </rPr>
      <t xml:space="preserve"> </t>
    </r>
    <r>
      <rPr>
        <i/>
        <sz val="10"/>
        <rFont val="Times New Roman"/>
        <family val="1"/>
      </rPr>
      <t>(2 CFR 200.474</t>
    </r>
    <r>
      <rPr>
        <sz val="10"/>
        <rFont val="Times New Roman"/>
        <family val="1"/>
      </rPr>
      <t>)</t>
    </r>
    <r>
      <rPr>
        <sz val="10"/>
        <color theme="1"/>
        <rFont val="Times New Roman"/>
        <family val="1"/>
      </rPr>
      <t xml:space="preserve">-- Travel should include: origin and destination, estimated costs and type of transportation, number of travelers, related lodging and per diem costs, brief description of the travel involved, its purpose, and explanation of how the proposed travel is necessary for successful completion of the project.  In training projects, travel and meals for trainees should be listed separately.  Show the number of trainees and unit cost involved.  Identify the location of travel, if known; or if unknown, indicate "location to be determined."  Indicate source of Travel Policies applied, Applicant or State of Illinois Travel Regulations. </t>
    </r>
    <r>
      <rPr>
        <b/>
        <sz val="10"/>
        <color theme="1"/>
        <rFont val="Times New Roman"/>
        <family val="1"/>
      </rPr>
      <t>NOTE:</t>
    </r>
    <r>
      <rPr>
        <sz val="10"/>
        <color theme="1"/>
        <rFont val="Times New Roman"/>
        <family val="1"/>
      </rPr>
      <t xml:space="preserve">  Dollars requested in the travel category should be for staff travel only. Travel for consultants should be shown in the consultant category along with the consultant’s fee. Travel for training participants, advisory committees, review panels and etc., should be itemized the same way as indicated above and placed in the “Miscellaneous” category. </t>
    </r>
  </si>
  <si>
    <t>Purpose of Travel/Items</t>
  </si>
  <si>
    <t xml:space="preserve">Location </t>
  </si>
  <si>
    <t xml:space="preserve">Cost Rate </t>
  </si>
  <si>
    <t xml:space="preserve">Basis </t>
  </si>
  <si>
    <t xml:space="preserve">Quantity </t>
  </si>
  <si>
    <t># of Trips</t>
  </si>
  <si>
    <t>Travel Cost</t>
  </si>
  <si>
    <t>Total Travel</t>
  </si>
  <si>
    <t xml:space="preserve">Travel Narrative (State): </t>
  </si>
  <si>
    <r>
      <t xml:space="preserve">Travel Narrative (Non-State) </t>
    </r>
    <r>
      <rPr>
        <i/>
        <sz val="10"/>
        <color theme="1"/>
        <rFont val="Times New Roman"/>
        <family val="1"/>
      </rPr>
      <t xml:space="preserve">i.e. "Match" or "Other Funding" </t>
    </r>
  </si>
  <si>
    <r>
      <rPr>
        <b/>
        <sz val="10"/>
        <color rgb="FF000000"/>
        <rFont val="Times New Roman"/>
      </rPr>
      <t xml:space="preserve">4). </t>
    </r>
    <r>
      <rPr>
        <b/>
        <u/>
        <sz val="10"/>
        <color rgb="FF000000"/>
        <rFont val="Times New Roman"/>
      </rPr>
      <t>Equipment</t>
    </r>
    <r>
      <rPr>
        <b/>
        <sz val="10"/>
        <color rgb="FF000000"/>
        <rFont val="Times New Roman"/>
      </rPr>
      <t xml:space="preserve"> </t>
    </r>
    <r>
      <rPr>
        <i/>
        <sz val="10"/>
        <color rgb="FF000000"/>
        <rFont val="Times New Roman"/>
      </rPr>
      <t>(2 CFR 200.439)</t>
    </r>
    <r>
      <rPr>
        <sz val="10"/>
        <color rgb="FF000000"/>
        <rFont val="Times New Roman"/>
      </rPr>
      <t>-- Provide justification for the use of each item and relate them to specific program objectives. Provide both the annual (for multiyear awards) and total for equipment. Equipment is defined as an article of tangible personal property that has a useful life of more than one year and a per-unit acquisition cost which equals or exceeds the lesser of the capitalization level established by the non-Federal entity for financial statement purposes, or $10,000. An applicant organization may classify equipment at a lower dollar value but cannot classify it higher than $5,000. (</t>
    </r>
    <r>
      <rPr>
        <u/>
        <sz val="10"/>
        <color rgb="FF000000"/>
        <rFont val="Times New Roman"/>
      </rPr>
      <t>Note:</t>
    </r>
    <r>
      <rPr>
        <sz val="10"/>
        <color rgb="FF000000"/>
        <rFont val="Times New Roman"/>
      </rPr>
      <t xml:space="preserve"> </t>
    </r>
    <r>
      <rPr>
        <u/>
        <sz val="10"/>
        <color rgb="FF000000"/>
        <rFont val="Times New Roman"/>
      </rPr>
      <t>Organization's own capitalization policy for classification of equipment can be used)</t>
    </r>
    <r>
      <rPr>
        <sz val="10"/>
        <color rgb="FF000000"/>
        <rFont val="Times New Roman"/>
      </rPr>
      <t>.   Applicants should analyze the cost benefits of purchasing versus leasing equipment, especially  high cost items and those subject to rapid technical advances.  Rented or leased equipment costs should be listed in the "Contractual" category.  Explain how the equipment is necessary for the success of the project.  Attach a narrative describing the procurement method to be used.</t>
    </r>
  </si>
  <si>
    <t>Item</t>
  </si>
  <si>
    <t>Quantity</t>
  </si>
  <si>
    <t>Cost</t>
  </si>
  <si>
    <t>Equipment Cost</t>
  </si>
  <si>
    <t>Total Equipment</t>
  </si>
  <si>
    <t xml:space="preserve">Equipment Narrative (State): </t>
  </si>
  <si>
    <r>
      <t xml:space="preserve">Equipment Narrative (Non-State) </t>
    </r>
    <r>
      <rPr>
        <i/>
        <sz val="10"/>
        <color theme="1"/>
        <rFont val="Times New Roman"/>
        <family val="1"/>
      </rPr>
      <t xml:space="preserve">i.e. "Match" or "Other Funding" </t>
    </r>
  </si>
  <si>
    <r>
      <t xml:space="preserve">5). Supplies </t>
    </r>
    <r>
      <rPr>
        <i/>
        <sz val="10"/>
        <rFont val="Times New Roman"/>
        <family val="1"/>
      </rPr>
      <t>(2 CFR 200.94)</t>
    </r>
    <r>
      <rPr>
        <sz val="10"/>
        <color theme="1"/>
        <rFont val="Times New Roman"/>
        <family val="1"/>
      </rPr>
      <t>--List items by type (office supplies, postage, training materials, copying paper, and other expendable items such as books, hand held tape recorders) and show the basis for computation.  Generally, supplies include any materials that are expendable or consumed during the course of the project.</t>
    </r>
  </si>
  <si>
    <t>Quantity/ Duration</t>
  </si>
  <si>
    <t xml:space="preserve">Cost </t>
  </si>
  <si>
    <t>Supplies Cost</t>
  </si>
  <si>
    <t>Total Supplies</t>
  </si>
  <si>
    <t xml:space="preserve">Supplies Narrative (State): </t>
  </si>
  <si>
    <r>
      <t xml:space="preserve">Supplies Narrative (Non-State) </t>
    </r>
    <r>
      <rPr>
        <i/>
        <sz val="10"/>
        <color theme="1"/>
        <rFont val="Times New Roman"/>
        <family val="1"/>
      </rPr>
      <t xml:space="preserve">i.e. "Match" or "Other Funding" </t>
    </r>
  </si>
  <si>
    <r>
      <rPr>
        <b/>
        <sz val="10"/>
        <rFont val="Times New Roman"/>
        <family val="1"/>
      </rPr>
      <t xml:space="preserve">6). </t>
    </r>
    <r>
      <rPr>
        <b/>
        <u/>
        <sz val="10"/>
        <rFont val="Times New Roman"/>
        <family val="1"/>
      </rPr>
      <t>Contractual Services</t>
    </r>
    <r>
      <rPr>
        <b/>
        <sz val="10"/>
        <rFont val="Times New Roman"/>
        <family val="1"/>
      </rPr>
      <t xml:space="preserve"> </t>
    </r>
    <r>
      <rPr>
        <i/>
        <sz val="10"/>
        <rFont val="Times New Roman"/>
        <family val="1"/>
      </rPr>
      <t xml:space="preserve">(2 CFR 200.318) </t>
    </r>
    <r>
      <rPr>
        <b/>
        <sz val="10"/>
        <rFont val="Times New Roman"/>
        <family val="1"/>
      </rPr>
      <t>&amp;</t>
    </r>
    <r>
      <rPr>
        <b/>
        <u/>
        <sz val="10"/>
        <rFont val="Times New Roman"/>
        <family val="1"/>
      </rPr>
      <t xml:space="preserve"> Subawards</t>
    </r>
    <r>
      <rPr>
        <i/>
        <sz val="10"/>
        <rFont val="Times New Roman"/>
        <family val="1"/>
      </rPr>
      <t xml:space="preserve"> (200.92)</t>
    </r>
    <r>
      <rPr>
        <b/>
        <sz val="10"/>
        <rFont val="Times New Roman"/>
        <family val="1"/>
      </rPr>
      <t xml:space="preserve"> --</t>
    </r>
    <r>
      <rPr>
        <sz val="10"/>
        <rFont val="Times New Roman"/>
        <family val="1"/>
      </rPr>
      <t xml:space="preserve"> Provide a description of the product or service to be procured by contract and an estimate of the cost. Applicants are encouraged to promote free and open competition in awarding contracts. A separate justification must be provided for sole contracts in excess of $150,000 </t>
    </r>
    <r>
      <rPr>
        <i/>
        <sz val="10"/>
        <rFont val="Times New Roman"/>
        <family val="1"/>
      </rPr>
      <t>(See 2 CFR 200.88)</t>
    </r>
    <r>
      <rPr>
        <sz val="10"/>
        <rFont val="Times New Roman"/>
        <family val="1"/>
      </rPr>
      <t xml:space="preserve">.  NOTE : this budget category may include </t>
    </r>
    <r>
      <rPr>
        <b/>
        <u/>
        <sz val="10"/>
        <rFont val="Times New Roman"/>
        <family val="1"/>
      </rPr>
      <t>subawards</t>
    </r>
    <r>
      <rPr>
        <sz val="10"/>
        <rFont val="Times New Roman"/>
        <family val="1"/>
      </rPr>
      <t xml:space="preserve">. Provide separate budgets for each subaward or contract, regardless of the dollar value and indicate the basis for the cost estimates in the narrative. Describe products or services to be obtained and indicate the applicability or necessity of each to the project. </t>
    </r>
  </si>
  <si>
    <t xml:space="preserve">Please also note the differences between subaward, contract, and contractor (vendor):  </t>
  </si>
  <si>
    <t>1) Subaward (200.92) means an award provided by a pass-through entity to a subrecipient for the subrecipient to carry out part of a Federal/State award, including a portion of the scope of work or objectives. It does not include payments to a contractor or payments to an individual that is a beneficiary of a Federal/State program.
2) Contract (200.22) means a legal instrument by which a non-Federal entity purchases property or services needed to carry out the project or program under a Federal award. The term as used in this part does not include a legal instrument, even if the non-Federal entity considers it a contract, when the substance of the transaction meets the definition of a Federal award or subaward.
3) "Vendor" or "Contractor" is generally a dealer, distributor or other seller that provides supplies, expendable materials, or data processing services in support of the project activities.</t>
  </si>
  <si>
    <t>Contractual Services Cost</t>
  </si>
  <si>
    <t>Total Contractual Services</t>
  </si>
  <si>
    <t xml:space="preserve">Contractual Services Narrative (State): </t>
  </si>
  <si>
    <r>
      <t xml:space="preserve">Contractual Services Narrative (Non-State) </t>
    </r>
    <r>
      <rPr>
        <i/>
        <sz val="10"/>
        <color theme="1"/>
        <rFont val="Times New Roman"/>
        <family val="1"/>
      </rPr>
      <t xml:space="preserve">i.e. "Match" or "Other Funding" </t>
    </r>
  </si>
  <si>
    <r>
      <rPr>
        <b/>
        <sz val="10"/>
        <rFont val="Times New Roman"/>
        <family val="1"/>
      </rPr>
      <t xml:space="preserve">7). </t>
    </r>
    <r>
      <rPr>
        <b/>
        <u/>
        <sz val="10"/>
        <rFont val="Times New Roman"/>
        <family val="1"/>
      </rPr>
      <t>Consultant Services and Expenses</t>
    </r>
    <r>
      <rPr>
        <b/>
        <sz val="10"/>
        <rFont val="Times New Roman"/>
        <family val="1"/>
      </rPr>
      <t xml:space="preserve"> </t>
    </r>
    <r>
      <rPr>
        <i/>
        <sz val="10"/>
        <rFont val="Times New Roman"/>
        <family val="1"/>
      </rPr>
      <t>(2 CFR 200.459)</t>
    </r>
    <r>
      <rPr>
        <b/>
        <sz val="10"/>
        <rFont val="Times New Roman"/>
        <family val="1"/>
      </rPr>
      <t>--</t>
    </r>
    <r>
      <rPr>
        <sz val="10"/>
        <rFont val="Times New Roman"/>
        <family val="1"/>
      </rPr>
      <t xml:space="preserve"> </t>
    </r>
    <r>
      <rPr>
        <b/>
        <u/>
        <sz val="10"/>
        <rFont val="Times New Roman"/>
        <family val="1"/>
      </rPr>
      <t>Consultant Services (Fees):</t>
    </r>
    <r>
      <rPr>
        <sz val="10"/>
        <rFont val="Times New Roman"/>
        <family val="1"/>
      </rPr>
      <t xml:space="preserve"> For each consultant enter the name, if known, service to be provided, hourly or daily fee (8-hour day), and estimated time on the project.  </t>
    </r>
    <r>
      <rPr>
        <b/>
        <u/>
        <sz val="10"/>
        <rFont val="Times New Roman"/>
        <family val="1"/>
      </rPr>
      <t>Consultant Expenses:</t>
    </r>
    <r>
      <rPr>
        <sz val="10"/>
        <rFont val="Times New Roman"/>
        <family val="1"/>
      </rPr>
      <t xml:space="preserve"> List all expenses to be paid from the grant to the individual consultant in addition to their fees (i.e., travel, meals, lodging, etc.)   Consultant-- Indicate whether applicant's formal, written Procurement Policy or the Federal Acquisitions Policy is used. </t>
    </r>
  </si>
  <si>
    <t xml:space="preserve">Consultant Services (Fees) </t>
  </si>
  <si>
    <t>Services Provided</t>
  </si>
  <si>
    <t>Fee</t>
  </si>
  <si>
    <t>Basis</t>
  </si>
  <si>
    <t>Consultant Services (Fee) Cost</t>
  </si>
  <si>
    <t>Total Consultant Services (Fees)</t>
  </si>
  <si>
    <t xml:space="preserve">Consultant Services Narrative (State): </t>
  </si>
  <si>
    <r>
      <t xml:space="preserve">To add information on a new line, hold the </t>
    </r>
    <r>
      <rPr>
        <b/>
        <i/>
        <u/>
        <sz val="10"/>
        <rFont val="Times New Roman"/>
        <family val="1"/>
      </rPr>
      <t>Alt key</t>
    </r>
    <r>
      <rPr>
        <i/>
        <sz val="10"/>
        <rFont val="Times New Roman"/>
        <family val="1"/>
      </rPr>
      <t xml:space="preserve"> and hit </t>
    </r>
    <r>
      <rPr>
        <b/>
        <i/>
        <u/>
        <sz val="10"/>
        <rFont val="Times New Roman"/>
        <family val="1"/>
      </rPr>
      <t>Enter</t>
    </r>
    <r>
      <rPr>
        <i/>
        <sz val="10"/>
        <rFont val="Times New Roman"/>
        <family val="1"/>
      </rPr>
      <t>.</t>
    </r>
  </si>
  <si>
    <r>
      <t xml:space="preserve">Consultant Services Narrative (Non-State) </t>
    </r>
    <r>
      <rPr>
        <i/>
        <sz val="10"/>
        <color theme="1"/>
        <rFont val="Times New Roman"/>
        <family val="1"/>
      </rPr>
      <t xml:space="preserve">i.e. "Match" or "Other Funding" </t>
    </r>
  </si>
  <si>
    <t>Consultant Expenses - Item</t>
  </si>
  <si>
    <t>Consultant Expenses Total Cost</t>
  </si>
  <si>
    <t>If you need additional rows, there are rows you may unhide</t>
  </si>
  <si>
    <t>Total Consultant Expenses</t>
  </si>
  <si>
    <t xml:space="preserve">Consultant Expenses Narrative (State): </t>
  </si>
  <si>
    <r>
      <t xml:space="preserve">Consultant Expenses Narrative (Non-State) </t>
    </r>
    <r>
      <rPr>
        <i/>
        <sz val="10"/>
        <color theme="1"/>
        <rFont val="Times New Roman"/>
        <family val="1"/>
      </rPr>
      <t xml:space="preserve">i.e. "Match" or "Other Funding" </t>
    </r>
  </si>
  <si>
    <r>
      <rPr>
        <b/>
        <sz val="10"/>
        <rFont val="Times New Roman"/>
        <family val="1"/>
      </rPr>
      <t xml:space="preserve">8).  </t>
    </r>
    <r>
      <rPr>
        <b/>
        <u/>
        <sz val="10"/>
        <rFont val="Times New Roman"/>
        <family val="1"/>
      </rPr>
      <t>Construction</t>
    </r>
    <r>
      <rPr>
        <sz val="10"/>
        <rFont val="Times New Roman"/>
        <family val="1"/>
      </rPr>
      <t xml:space="preserve">-- Provide a description of the construction project and an estimate of the costs. As a rule, construction costs are not allowable unless with prior written approval.  In some cases, minor repairs or renovations may be allowable.  Consult with the program office before budgeting funds in this category.  Estimated construction costs must be supported by documentation including drawings and estimates, formal bids, etc. As with all other costs, follow the specific requirements of the program, the terms and conditions of the award, and applicable regulations. </t>
    </r>
  </si>
  <si>
    <t xml:space="preserve">Purpose </t>
  </si>
  <si>
    <t xml:space="preserve">Description of Work </t>
  </si>
  <si>
    <t>Construction Cost</t>
  </si>
  <si>
    <t>Consult with Program Office before budgeting Construction costs.</t>
  </si>
  <si>
    <t>Purpose1</t>
  </si>
  <si>
    <t>Purpose2</t>
  </si>
  <si>
    <t>purpose</t>
  </si>
  <si>
    <t>description</t>
  </si>
  <si>
    <t>Total Construction</t>
  </si>
  <si>
    <t xml:space="preserve">Construction Narrative (State): </t>
  </si>
  <si>
    <t>ajfiopeuqfiowep</t>
  </si>
  <si>
    <r>
      <t xml:space="preserve">Construction Narrative (Non-State) </t>
    </r>
    <r>
      <rPr>
        <i/>
        <sz val="10"/>
        <color theme="1"/>
        <rFont val="Times New Roman"/>
        <family val="1"/>
      </rPr>
      <t xml:space="preserve">i.e. "Match" or "Other Funding" </t>
    </r>
  </si>
  <si>
    <t>wrepoituoweiup</t>
  </si>
  <si>
    <r>
      <rPr>
        <b/>
        <sz val="10"/>
        <color theme="1"/>
        <rFont val="Times New Roman"/>
        <family val="1"/>
      </rPr>
      <t xml:space="preserve">9). </t>
    </r>
    <r>
      <rPr>
        <b/>
        <u/>
        <sz val="10"/>
        <color theme="1"/>
        <rFont val="Times New Roman"/>
        <family val="1"/>
      </rPr>
      <t>Occupancy -Rent and Utilities</t>
    </r>
    <r>
      <rPr>
        <b/>
        <sz val="10"/>
        <color theme="1"/>
        <rFont val="Times New Roman"/>
        <family val="1"/>
      </rPr>
      <t xml:space="preserve"> </t>
    </r>
    <r>
      <rPr>
        <i/>
        <sz val="10"/>
        <color theme="1"/>
        <rFont val="Times New Roman"/>
        <family val="1"/>
      </rPr>
      <t>(2 CFR 200.465)</t>
    </r>
    <r>
      <rPr>
        <b/>
        <sz val="10"/>
        <color theme="1"/>
        <rFont val="Times New Roman"/>
        <family val="1"/>
      </rPr>
      <t>--</t>
    </r>
    <r>
      <rPr>
        <sz val="10"/>
        <color theme="1"/>
        <rFont val="Times New Roman"/>
        <family val="1"/>
      </rPr>
      <t xml:space="preserve"> List items and descriptions by major type and the basis of the computation.  Explain how rental and utility expenses are allocated for distribution as an expense to the program/service.  For example, provide the square footage and the cost per square foot rent and utility, and provide a monthly rental and utility cost and how many months to rent.</t>
    </r>
    <r>
      <rPr>
        <b/>
        <sz val="10"/>
        <color theme="1"/>
        <rFont val="Times New Roman"/>
        <family val="1"/>
      </rPr>
      <t xml:space="preserve"> NOTE:</t>
    </r>
    <r>
      <rPr>
        <sz val="10"/>
        <color theme="1"/>
        <rFont val="Times New Roman"/>
        <family val="1"/>
      </rPr>
      <t xml:space="preserve"> This budgetary line item is to be used for direct program rent and utilities, all other indirect or administrative occupancy costs should be listed in the indirect expense section of the Budget worksheet and narrative. Maintenance and repair costs may be included here if directly allocated to program. </t>
    </r>
  </si>
  <si>
    <t xml:space="preserve">Description </t>
  </si>
  <si>
    <t>Occupancy Cost</t>
  </si>
  <si>
    <t xml:space="preserve">Total Occupancy </t>
  </si>
  <si>
    <t xml:space="preserve">Occupancy Narrative (State): </t>
  </si>
  <si>
    <r>
      <t xml:space="preserve">Occupancy Narrative (Non-State) </t>
    </r>
    <r>
      <rPr>
        <i/>
        <sz val="10"/>
        <color theme="1"/>
        <rFont val="Times New Roman"/>
        <family val="1"/>
      </rPr>
      <t xml:space="preserve">i.e. "Match" or "Other Funding" </t>
    </r>
  </si>
  <si>
    <r>
      <rPr>
        <b/>
        <sz val="10"/>
        <rFont val="Times New Roman"/>
        <family val="1"/>
      </rPr>
      <t xml:space="preserve">10). </t>
    </r>
    <r>
      <rPr>
        <b/>
        <u/>
        <sz val="10"/>
        <rFont val="Times New Roman"/>
        <family val="1"/>
      </rPr>
      <t>Research &amp; Development (R&amp;D)</t>
    </r>
    <r>
      <rPr>
        <sz val="10"/>
        <rFont val="Times New Roman"/>
        <family val="1"/>
      </rPr>
      <t xml:space="preserve">  </t>
    </r>
    <r>
      <rPr>
        <i/>
        <sz val="10"/>
        <rFont val="Times New Roman"/>
        <family val="1"/>
      </rPr>
      <t>(2 CFR 200.87)--</t>
    </r>
    <r>
      <rPr>
        <sz val="10"/>
        <rFont val="Times New Roman"/>
        <family val="1"/>
      </rPr>
      <t xml:space="preserve"> </t>
    </r>
    <r>
      <rPr>
        <b/>
        <i/>
        <u/>
        <sz val="10"/>
        <rFont val="Times New Roman"/>
        <family val="1"/>
      </rPr>
      <t>Definition:</t>
    </r>
    <r>
      <rPr>
        <sz val="10"/>
        <rFont val="Times New Roman"/>
        <family val="1"/>
      </rPr>
      <t xml:space="preserve"> All research activities, both basic and applied, and all development activities that are performed by non-Federal entities directed toward the production of useful materials, devices, systems, or methods, including design and development of prototypes and processes. Provide a description of the research and development project and an estimate of the costs. NOTE: Consult with the program office before budgeting funds in this category.</t>
    </r>
  </si>
  <si>
    <t>Research &amp; Development Cost</t>
  </si>
  <si>
    <t xml:space="preserve">Total R &amp; D </t>
  </si>
  <si>
    <t xml:space="preserve">R &amp; D Narrative (State): </t>
  </si>
  <si>
    <r>
      <t xml:space="preserve">R &amp; D Narrative (Non-State) </t>
    </r>
    <r>
      <rPr>
        <i/>
        <sz val="10"/>
        <color theme="1"/>
        <rFont val="Times New Roman"/>
        <family val="1"/>
      </rPr>
      <t xml:space="preserve">i.e. "Match" or "Other Funding" </t>
    </r>
  </si>
  <si>
    <r>
      <rPr>
        <b/>
        <sz val="10"/>
        <color theme="1"/>
        <rFont val="Times New Roman"/>
        <family val="1"/>
      </rPr>
      <t xml:space="preserve">11). </t>
    </r>
    <r>
      <rPr>
        <b/>
        <u/>
        <sz val="10"/>
        <color theme="1"/>
        <rFont val="Times New Roman"/>
        <family val="1"/>
      </rPr>
      <t>Telecommunications</t>
    </r>
    <r>
      <rPr>
        <sz val="10"/>
        <color theme="1"/>
        <rFont val="Times New Roman"/>
        <family val="1"/>
      </rPr>
      <t xml:space="preserve">  -- List items and descriptions by major type and the basis of the computation.  Explain how telecommunication expenses are allocated for distribution as an expense to the program/service.  NOTE: This budgetary line item is to be used for direct program telecommunications, all other indirect or administrative telecommunication costs should be listed in the indirect expense section of the Budget worksheet and narrative. </t>
    </r>
  </si>
  <si>
    <t>Telecommunications Cost</t>
  </si>
  <si>
    <t xml:space="preserve">Total Telecommunications </t>
  </si>
  <si>
    <t xml:space="preserve">Telecommunications Narrative (State): </t>
  </si>
  <si>
    <r>
      <t xml:space="preserve">Telecommunications Narrative (Non-State) </t>
    </r>
    <r>
      <rPr>
        <i/>
        <sz val="10"/>
        <color theme="1"/>
        <rFont val="Times New Roman"/>
        <family val="1"/>
      </rPr>
      <t xml:space="preserve">i.e. "Match" or "Other Funding" </t>
    </r>
  </si>
  <si>
    <r>
      <rPr>
        <b/>
        <sz val="10"/>
        <color theme="1"/>
        <rFont val="Times New Roman"/>
        <family val="1"/>
      </rPr>
      <t xml:space="preserve">12). </t>
    </r>
    <r>
      <rPr>
        <b/>
        <u/>
        <sz val="10"/>
        <color theme="1"/>
        <rFont val="Times New Roman"/>
        <family val="1"/>
      </rPr>
      <t>Training and Education</t>
    </r>
    <r>
      <rPr>
        <sz val="10"/>
        <color theme="1"/>
        <rFont val="Times New Roman"/>
        <family val="1"/>
      </rPr>
      <t xml:space="preserve"> </t>
    </r>
    <r>
      <rPr>
        <i/>
        <sz val="10"/>
        <color theme="1"/>
        <rFont val="Times New Roman"/>
        <family val="1"/>
      </rPr>
      <t>(2 CFR 200.472)</t>
    </r>
    <r>
      <rPr>
        <sz val="10"/>
        <color theme="1"/>
        <rFont val="Times New Roman"/>
        <family val="1"/>
      </rPr>
      <t xml:space="preserve"> -- Describe the training and education cost associated with employee development. Include rental space for training (if required), training materials, speaker fees, substitute teacher fees, and any other applicable expenses related to the training. When training materials (pamphlets, notebooks, videos, and other various handouts) are ordered for specific training activities, these items should be itemized below.</t>
    </r>
  </si>
  <si>
    <t>Training &amp; Education Cost</t>
  </si>
  <si>
    <t xml:space="preserve">Total Training &amp; Education </t>
  </si>
  <si>
    <t xml:space="preserve">Training &amp; Education Narrative (State): </t>
  </si>
  <si>
    <r>
      <t xml:space="preserve">Training &amp; Education Narrative (Non-State) </t>
    </r>
    <r>
      <rPr>
        <i/>
        <sz val="10"/>
        <color theme="1"/>
        <rFont val="Times New Roman"/>
        <family val="1"/>
      </rPr>
      <t xml:space="preserve">i.e. "Match" or "Other Funding" </t>
    </r>
  </si>
  <si>
    <r>
      <rPr>
        <b/>
        <sz val="10"/>
        <color theme="1"/>
        <rFont val="Times New Roman"/>
        <family val="1"/>
      </rPr>
      <t>13).</t>
    </r>
    <r>
      <rPr>
        <b/>
        <u/>
        <sz val="10"/>
        <color theme="1"/>
        <rFont val="Times New Roman"/>
        <family val="1"/>
      </rPr>
      <t xml:space="preserve"> Direct Administrative Costs</t>
    </r>
    <r>
      <rPr>
        <b/>
        <sz val="10"/>
        <color theme="1"/>
        <rFont val="Times New Roman"/>
        <family val="1"/>
      </rPr>
      <t xml:space="preserve"> </t>
    </r>
    <r>
      <rPr>
        <sz val="10"/>
        <color theme="1"/>
        <rFont val="Times New Roman"/>
        <family val="1"/>
      </rPr>
      <t xml:space="preserve">- </t>
    </r>
    <r>
      <rPr>
        <i/>
        <sz val="10"/>
        <color theme="1"/>
        <rFont val="Times New Roman"/>
        <family val="1"/>
      </rPr>
      <t>(2 CFR 200.413 (c)</t>
    </r>
    <r>
      <rPr>
        <sz val="10"/>
        <color theme="1"/>
        <rFont val="Times New Roman"/>
        <family val="1"/>
      </rPr>
      <t xml:space="preserve"> The salaries of administrative and clerical staff should normally be treated as indirect (F&amp;A) costs. Direct charging of these costs may be appropriate only if all of the following conditions are met: (1) Administrative or clerical services are integral to a project or activity; (2) Individuals involved can be specifically identified with the project or activity; (3)</t>
    </r>
    <r>
      <rPr>
        <u/>
        <sz val="10"/>
        <color theme="1"/>
        <rFont val="Times New Roman"/>
        <family val="1"/>
      </rPr>
      <t xml:space="preserve"> Such costs are explicitly included in the budget or have the prior written approval of the State awarding agency;</t>
    </r>
    <r>
      <rPr>
        <sz val="10"/>
        <color theme="1"/>
        <rFont val="Times New Roman"/>
        <family val="1"/>
      </rPr>
      <t xml:space="preserve"> and (4) The costs are not also recovered as indirect costs. </t>
    </r>
  </si>
  <si>
    <t xml:space="preserve">Position </t>
  </si>
  <si>
    <t>Direct Administrative Cost</t>
  </si>
  <si>
    <t>Total Direct Administrative Costs</t>
  </si>
  <si>
    <t xml:space="preserve">Direct Administrative Narrative (State): </t>
  </si>
  <si>
    <r>
      <t xml:space="preserve">Direct Administrative Narrative (Non-State) </t>
    </r>
    <r>
      <rPr>
        <i/>
        <sz val="10"/>
        <color theme="1"/>
        <rFont val="Times New Roman"/>
        <family val="1"/>
      </rPr>
      <t xml:space="preserve">i.e. "Match" or "Other Funding" </t>
    </r>
  </si>
  <si>
    <r>
      <rPr>
        <b/>
        <sz val="10"/>
        <color theme="1"/>
        <rFont val="Times New Roman"/>
        <family val="1"/>
      </rPr>
      <t>14)</t>
    </r>
    <r>
      <rPr>
        <sz val="10"/>
        <color theme="1"/>
        <rFont val="Times New Roman"/>
        <family val="1"/>
      </rPr>
      <t xml:space="preserve">. </t>
    </r>
    <r>
      <rPr>
        <b/>
        <u/>
        <sz val="10"/>
        <color theme="1"/>
        <rFont val="Times New Roman"/>
        <family val="1"/>
      </rPr>
      <t>Other or Miscellaneous Costs</t>
    </r>
    <r>
      <rPr>
        <sz val="10"/>
        <color theme="1"/>
        <rFont val="Times New Roman"/>
        <family val="1"/>
      </rPr>
      <t xml:space="preserve"> --This category contains items not included in the previous categories. List items by type of material or nature of expense, break down costs by quantity and cost per unit if applicable, state the necessity of other costs for successful completion of the project and exclude unallowable costs (e.g.. Printing, Memberships &amp; subscriptions, recruiting costs, etc.)  </t>
    </r>
  </si>
  <si>
    <t>Other or Miscellaneous Cost</t>
  </si>
  <si>
    <t xml:space="preserve">Total Other Costs </t>
  </si>
  <si>
    <t xml:space="preserve">Other Costs Narrative (State): </t>
  </si>
  <si>
    <r>
      <t xml:space="preserve">Other Cost Narrative (Non-State) </t>
    </r>
    <r>
      <rPr>
        <i/>
        <sz val="10"/>
        <color theme="1"/>
        <rFont val="Times New Roman"/>
        <family val="1"/>
      </rPr>
      <t xml:space="preserve">i.e. "Match" or "Other Funding" </t>
    </r>
  </si>
  <si>
    <t>Related Instruction</t>
  </si>
  <si>
    <t xml:space="preserve">Costs directly related to the service or activity of the program that is an integral line item for budgetary purposes. To use this budgetary line item, an applicant must have Program approval.  (Please cite reference per statute for unique costs directly related to the service or activity of the program). </t>
  </si>
  <si>
    <t>Total Cost</t>
  </si>
  <si>
    <t>Work-Based Training</t>
  </si>
  <si>
    <t>Supportive Services</t>
  </si>
  <si>
    <t>Employer Incentives</t>
  </si>
  <si>
    <t>Expenditures associated with one-time incentives to new employers, joint labor-management organizations, or industry associations to directly fund new or expand existing RAPs in targeted industries in which they are serving</t>
  </si>
  <si>
    <t>15E.</t>
  </si>
  <si>
    <t>GRANT EXCLUSIVE LINE ITEM</t>
  </si>
  <si>
    <t>month</t>
  </si>
  <si>
    <t>Description1</t>
  </si>
  <si>
    <t>Description2</t>
  </si>
  <si>
    <t>apfosedipfoawei[opfd</t>
  </si>
  <si>
    <t>4903qt78908erug98wge</t>
  </si>
  <si>
    <t>15F.</t>
  </si>
  <si>
    <t>15G.</t>
  </si>
  <si>
    <t>15H.</t>
  </si>
  <si>
    <t>15I.</t>
  </si>
  <si>
    <t>15J.</t>
  </si>
  <si>
    <t>15K.</t>
  </si>
  <si>
    <r>
      <rPr>
        <b/>
        <sz val="10"/>
        <rFont val="Times New Roman"/>
        <family val="1"/>
      </rPr>
      <t xml:space="preserve">17). </t>
    </r>
    <r>
      <rPr>
        <b/>
        <u/>
        <sz val="10"/>
        <rFont val="Times New Roman"/>
        <family val="1"/>
      </rPr>
      <t>Indirect Cost</t>
    </r>
    <r>
      <rPr>
        <b/>
        <sz val="10"/>
        <rFont val="Times New Roman"/>
        <family val="1"/>
      </rPr>
      <t xml:space="preserve"> </t>
    </r>
    <r>
      <rPr>
        <i/>
        <sz val="10"/>
        <rFont val="Times New Roman"/>
        <family val="1"/>
      </rPr>
      <t>(2 CFR 200.414)</t>
    </r>
    <r>
      <rPr>
        <b/>
        <sz val="10"/>
        <rFont val="Times New Roman"/>
        <family val="1"/>
      </rPr>
      <t xml:space="preserve"> </t>
    </r>
    <r>
      <rPr>
        <sz val="10"/>
        <rFont val="Times New Roman"/>
        <family val="1"/>
      </rPr>
      <t xml:space="preserve">--Provide the most recent indirect cost rate agreement information with the itemized budget. The applicable indirect cost rate(s) negotiated by the organization with the cognizant negotiating agency must be used in computing indirect costs (F&amp;A) for a program budget. The amount for indirect costs should be calculated by applying the current negotiated indirect cost rate(s) to the approved base(s). After the amount of indirect costs is determined for the program, a breakdown of the indirect costs should be provided in the budget worksheet and narrative below.   </t>
    </r>
  </si>
  <si>
    <t xml:space="preserve">Base </t>
  </si>
  <si>
    <t xml:space="preserve">Rate </t>
  </si>
  <si>
    <t>Indirect Cost</t>
  </si>
  <si>
    <t>If you need to insert rows, insert them between existing rows that total up to the formula in column D</t>
  </si>
  <si>
    <t xml:space="preserve">Total Indirect Costs </t>
  </si>
  <si>
    <t xml:space="preserve">Indirect Cost Narrative (State): </t>
  </si>
  <si>
    <r>
      <t xml:space="preserve">Indirect Cost Narrative (Non-State) </t>
    </r>
    <r>
      <rPr>
        <i/>
        <sz val="10"/>
        <color theme="1"/>
        <rFont val="Times New Roman"/>
        <family val="1"/>
      </rPr>
      <t xml:space="preserve">i.e. "Match" or "Other Funding" </t>
    </r>
  </si>
  <si>
    <t>Modified Total Direct Cost (MTDC)</t>
  </si>
  <si>
    <t>Name of Entity</t>
  </si>
  <si>
    <r>
      <rPr>
        <b/>
        <sz val="16"/>
        <color rgb="FF1F497D"/>
        <rFont val="Aharoni"/>
      </rPr>
      <t>15%</t>
    </r>
    <r>
      <rPr>
        <b/>
        <sz val="13"/>
        <color rgb="FF1F497D"/>
        <rFont val="Aharoni"/>
      </rPr>
      <t xml:space="preserve"> de minimis Calculator</t>
    </r>
  </si>
  <si>
    <t>Salaries &amp; Wages</t>
  </si>
  <si>
    <t>Fringe Benefits</t>
  </si>
  <si>
    <t>Professional Services</t>
  </si>
  <si>
    <t>Travel</t>
  </si>
  <si>
    <t>Materials &amp; Supplies</t>
  </si>
  <si>
    <t>Total Direct Costs</t>
  </si>
  <si>
    <t>Less (Subcontract over $50,000)*</t>
  </si>
  <si>
    <t>15% de minimis rate of MTDC</t>
  </si>
  <si>
    <t>* See "Subaward Listing" tab for details.</t>
  </si>
  <si>
    <t xml:space="preserve">Subaward Listing </t>
  </si>
  <si>
    <t xml:space="preserve">How much $ has been allowed in past award years? (Max: $50K) </t>
  </si>
  <si>
    <t>Multi-Year Awards:</t>
  </si>
  <si>
    <t>Subawardee Name</t>
  </si>
  <si>
    <t>Total Amount of Subaward</t>
  </si>
  <si>
    <t>of ___ years.</t>
  </si>
  <si>
    <t>Allowable as Direct Costs under MTDC</t>
  </si>
  <si>
    <t>Amount to Exclude</t>
  </si>
  <si>
    <t>*only the first $50,000 of each subaward is allowable, regardless of the period covered by each subaward.</t>
  </si>
  <si>
    <t>§ 200.68 Modified Total Direct Cost (MTDC)</t>
  </si>
  <si>
    <t xml:space="preserve">    MTDC means all direct salaries and wages, applicable fringe benefits, materials and supplies, services, travel, and subawards and subcontracts up to the first $50,000 of each subaward or subcontract (regardless of the period of performance of the subawards and subcontracts under the award). MTDC excludes equipment, capital expenditures, charges for patient care, rental costs, tuition remission, scholarships and fellowships, participant support costs and the portion of each subaward and subcontract in excess of $50,000. Other items may only be excluded when necessary to avoid a serious inequity in the distribution of indirect costs, and with the approval of the cognizant agency for indirect costs.</t>
  </si>
  <si>
    <t>https://www.gpo.gov/fdsys/pkg/CFR-2014-title2-vol1/pdf/CFR-2014-title2-vol1-sec200-68.pdf</t>
  </si>
  <si>
    <t>You should not need to write anything on this page</t>
  </si>
  <si>
    <r>
      <t>Budget Narrative Summary</t>
    </r>
    <r>
      <rPr>
        <sz val="10"/>
        <color theme="1"/>
        <rFont val="Times New Roman"/>
        <family val="1"/>
      </rPr>
      <t>--When you have completed the budget worksheet, transfer the totals for each category to the spaces below to the uniform template provided (SECTION A &amp; B).  Verify the total costs and the total project costs.  Indicate the amount of State requested funds and the amount of non-State funds that will support the project.</t>
    </r>
  </si>
  <si>
    <t>Budget Category</t>
  </si>
  <si>
    <t xml:space="preserve">State </t>
  </si>
  <si>
    <t xml:space="preserve">NON-State </t>
  </si>
  <si>
    <t xml:space="preserve">Total </t>
  </si>
  <si>
    <t>1. Personnel</t>
  </si>
  <si>
    <t>2. Fringe Benefits</t>
  </si>
  <si>
    <t>3. Travel</t>
  </si>
  <si>
    <t>4. Equipment</t>
  </si>
  <si>
    <t>5. Supplies</t>
  </si>
  <si>
    <t>6. Contractual Services</t>
  </si>
  <si>
    <t xml:space="preserve">7. Consultant (Professional Services) </t>
  </si>
  <si>
    <t>9. Occupancy (Rent &amp; Utilities)</t>
  </si>
  <si>
    <t>10. Research &amp; Development (R&amp;D)</t>
  </si>
  <si>
    <t xml:space="preserve">11. Telecommunications </t>
  </si>
  <si>
    <t xml:space="preserve">12. Training &amp; Education </t>
  </si>
  <si>
    <t xml:space="preserve">13. Direct Administrative Costs </t>
  </si>
  <si>
    <t xml:space="preserve">14. Other or Misc. Costs </t>
  </si>
  <si>
    <t>17. Indirect Costs</t>
  </si>
  <si>
    <t xml:space="preserve">     State Request</t>
  </si>
  <si>
    <t xml:space="preserve">      Non-State Amount</t>
  </si>
  <si>
    <t xml:space="preserve">     TOTAL PROJECT COSTS</t>
  </si>
  <si>
    <t>Agency Approval</t>
  </si>
  <si>
    <t xml:space="preserve">    STATE OF ILLINOIS                                          UNIFORM GRANT BUDGET TEMPLATE</t>
  </si>
  <si>
    <t>AGENCY: Commerce &amp; Economic Opportunity</t>
  </si>
  <si>
    <t>Grantees should not need to type anything on this sheet</t>
  </si>
  <si>
    <t>Grant Number</t>
  </si>
  <si>
    <t>Final Budget Amount Approved</t>
  </si>
  <si>
    <t xml:space="preserve">Program Approval Signature </t>
  </si>
  <si>
    <t>Date</t>
  </si>
  <si>
    <t xml:space="preserve">Fiscal &amp; Administrative Approval Signature </t>
  </si>
  <si>
    <t xml:space="preserve">Budget Revision Approved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</si>
</sst>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0_);[Red]\(&quot;$&quot;#,##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
    <numFmt numFmtId="165" formatCode="#,##0.000"/>
  </numFmts>
  <fonts count="94">
    <font>
      <sz val="11"/>
      <color theme="1"/>
      <name val="Calibri"/>
      <family val="2"/>
      <scheme val="minor"/>
    </font>
    <font>
      <sz val="11"/>
      <color theme="1"/>
      <name val="Calibri"/>
      <family val="2"/>
      <scheme val="minor"/>
    </font>
    <font>
      <sz val="10"/>
      <color theme="1"/>
      <name val="Times New Roman"/>
      <family val="1"/>
    </font>
    <font>
      <b/>
      <sz val="10"/>
      <color theme="1"/>
      <name val="Times New Roman"/>
      <family val="1"/>
    </font>
    <font>
      <sz val="7"/>
      <color theme="1"/>
      <name val="Times New Roman"/>
      <family val="1"/>
    </font>
    <font>
      <sz val="8"/>
      <color theme="1"/>
      <name val="Times New Roman"/>
      <family val="1"/>
    </font>
    <font>
      <sz val="9"/>
      <color theme="1"/>
      <name val="Times New Roman"/>
      <family val="1"/>
    </font>
    <font>
      <sz val="10"/>
      <color rgb="FF000000"/>
      <name val="Times New Roman"/>
      <family val="1"/>
    </font>
    <font>
      <u/>
      <sz val="8"/>
      <color theme="1"/>
      <name val="Times New Roman"/>
      <family val="1"/>
    </font>
    <font>
      <sz val="8"/>
      <color rgb="FF000000"/>
      <name val="Times New Roman"/>
      <family val="1"/>
    </font>
    <font>
      <sz val="7"/>
      <color rgb="FF000000"/>
      <name val="Times New Roman"/>
      <family val="1"/>
    </font>
    <font>
      <b/>
      <u/>
      <sz val="10"/>
      <color theme="1"/>
      <name val="Times New Roman"/>
      <family val="1"/>
    </font>
    <font>
      <sz val="11"/>
      <color theme="1"/>
      <name val="Times New Roman"/>
      <family val="1"/>
    </font>
    <font>
      <b/>
      <sz val="11"/>
      <color theme="1"/>
      <name val="Times New Roman"/>
      <family val="1"/>
    </font>
    <font>
      <b/>
      <sz val="14"/>
      <color theme="1"/>
      <name val="Times New Roman"/>
      <family val="1"/>
    </font>
    <font>
      <sz val="9"/>
      <color rgb="FF000000"/>
      <name val="Times New Roman"/>
      <family val="1"/>
    </font>
    <font>
      <b/>
      <sz val="9"/>
      <color theme="1"/>
      <name val="Times New Roman"/>
      <family val="1"/>
    </font>
    <font>
      <b/>
      <i/>
      <sz val="9"/>
      <color theme="1"/>
      <name val="Times New Roman"/>
      <family val="1"/>
    </font>
    <font>
      <i/>
      <sz val="9"/>
      <color theme="1"/>
      <name val="Times New Roman"/>
      <family val="1"/>
    </font>
    <font>
      <sz val="10"/>
      <color theme="1"/>
      <name val="Calibri"/>
      <family val="2"/>
      <scheme val="minor"/>
    </font>
    <font>
      <sz val="8"/>
      <name val="Times New Roman"/>
      <family val="1"/>
    </font>
    <font>
      <sz val="11"/>
      <color theme="0"/>
      <name val="Calibri"/>
      <family val="2"/>
      <scheme val="minor"/>
    </font>
    <font>
      <i/>
      <sz val="10"/>
      <color theme="1"/>
      <name val="Times New Roman"/>
      <family val="1"/>
    </font>
    <font>
      <b/>
      <i/>
      <sz val="10"/>
      <color theme="1"/>
      <name val="Times New Roman"/>
      <family val="1"/>
    </font>
    <font>
      <b/>
      <sz val="10"/>
      <name val="Times New Roman"/>
      <family val="1"/>
    </font>
    <font>
      <i/>
      <sz val="10"/>
      <name val="Times New Roman"/>
      <family val="1"/>
    </font>
    <font>
      <b/>
      <i/>
      <sz val="10"/>
      <name val="Times New Roman"/>
      <family val="1"/>
    </font>
    <font>
      <sz val="10"/>
      <name val="Times New Roman"/>
      <family val="1"/>
    </font>
    <font>
      <b/>
      <u/>
      <sz val="11"/>
      <color theme="1"/>
      <name val="Times New Roman"/>
      <family val="1"/>
    </font>
    <font>
      <b/>
      <sz val="16"/>
      <color theme="1"/>
      <name val="Times New Roman"/>
      <family val="1"/>
    </font>
    <font>
      <i/>
      <sz val="11"/>
      <color theme="1"/>
      <name val="Calibri"/>
      <family val="2"/>
      <scheme val="minor"/>
    </font>
    <font>
      <b/>
      <i/>
      <sz val="11"/>
      <color theme="1"/>
      <name val="Times New Roman"/>
      <family val="1"/>
    </font>
    <font>
      <u/>
      <sz val="10"/>
      <color theme="1"/>
      <name val="Times New Roman"/>
      <family val="1"/>
    </font>
    <font>
      <b/>
      <sz val="11"/>
      <color theme="1"/>
      <name val="Calibri"/>
      <family val="2"/>
      <scheme val="minor"/>
    </font>
    <font>
      <b/>
      <u/>
      <sz val="10"/>
      <name val="Times New Roman"/>
      <family val="1"/>
    </font>
    <font>
      <b/>
      <i/>
      <u/>
      <sz val="10"/>
      <name val="Times New Roman"/>
      <family val="1"/>
    </font>
    <font>
      <i/>
      <sz val="11"/>
      <color theme="1"/>
      <name val="Times New Roman"/>
      <family val="1"/>
    </font>
    <font>
      <b/>
      <i/>
      <sz val="9"/>
      <name val="Times New Roman"/>
      <family val="1"/>
    </font>
    <font>
      <b/>
      <sz val="12"/>
      <color theme="1"/>
      <name val="Times New Roman"/>
      <family val="1"/>
    </font>
    <font>
      <b/>
      <sz val="7"/>
      <color theme="1"/>
      <name val="Times New Roman"/>
      <family val="1"/>
    </font>
    <font>
      <u/>
      <sz val="9"/>
      <color theme="1"/>
      <name val="Times New Roman"/>
      <family val="1"/>
    </font>
    <font>
      <sz val="9"/>
      <color rgb="FFFF0000"/>
      <name val="Times New Roman"/>
      <family val="1"/>
    </font>
    <font>
      <u/>
      <sz val="11"/>
      <color theme="1"/>
      <name val="Times New Roman"/>
      <family val="1"/>
    </font>
    <font>
      <b/>
      <i/>
      <sz val="9"/>
      <color theme="1"/>
      <name val="Courier New"/>
      <family val="3"/>
    </font>
    <font>
      <b/>
      <u/>
      <sz val="20"/>
      <color theme="1"/>
      <name val="Times New Roman"/>
      <family val="1"/>
    </font>
    <font>
      <u/>
      <sz val="20"/>
      <color theme="1"/>
      <name val="Times New Roman"/>
      <family val="1"/>
    </font>
    <font>
      <b/>
      <u/>
      <sz val="16"/>
      <color theme="1"/>
      <name val="Times New Roman"/>
      <family val="1"/>
    </font>
    <font>
      <u/>
      <sz val="16"/>
      <color theme="1"/>
      <name val="Times New Roman"/>
      <family val="1"/>
    </font>
    <font>
      <b/>
      <i/>
      <sz val="11"/>
      <color theme="1"/>
      <name val="Calibri"/>
      <family val="2"/>
      <scheme val="minor"/>
    </font>
    <font>
      <sz val="11"/>
      <color theme="0"/>
      <name val="Times New Roman"/>
      <family val="1"/>
    </font>
    <font>
      <i/>
      <sz val="11"/>
      <color rgb="FFFF0000"/>
      <name val="Times New Roman"/>
      <family val="1"/>
    </font>
    <font>
      <sz val="11"/>
      <color rgb="FF9C6500"/>
      <name val="Calibri"/>
      <family val="2"/>
      <scheme val="minor"/>
    </font>
    <font>
      <sz val="9"/>
      <name val="Times New Roman"/>
      <family val="1"/>
    </font>
    <font>
      <sz val="11"/>
      <color rgb="FF006100"/>
      <name val="Calibri"/>
      <family val="2"/>
      <scheme val="minor"/>
    </font>
    <font>
      <sz val="11"/>
      <name val="Calibri"/>
      <family val="2"/>
      <scheme val="minor"/>
    </font>
    <font>
      <b/>
      <sz val="11"/>
      <color rgb="FFFF0000"/>
      <name val="Times New Roman"/>
      <family val="1"/>
    </font>
    <font>
      <i/>
      <u/>
      <sz val="10"/>
      <name val="Times New Roman"/>
      <family val="1"/>
    </font>
    <font>
      <sz val="10"/>
      <color rgb="FF720000"/>
      <name val="Times New Roman"/>
      <family val="1"/>
    </font>
    <font>
      <sz val="8"/>
      <name val="Calibri"/>
      <family val="2"/>
      <scheme val="minor"/>
    </font>
    <font>
      <b/>
      <sz val="13"/>
      <color theme="3"/>
      <name val="Calibri"/>
      <family val="2"/>
      <scheme val="minor"/>
    </font>
    <font>
      <b/>
      <sz val="18"/>
      <color theme="3"/>
      <name val="Cambria"/>
      <family val="2"/>
      <scheme val="major"/>
    </font>
    <font>
      <b/>
      <sz val="18"/>
      <color theme="3"/>
      <name val="Aharoni"/>
      <charset val="177"/>
    </font>
    <font>
      <sz val="11"/>
      <color theme="1"/>
      <name val="Aharoni"/>
      <charset val="177"/>
    </font>
    <font>
      <sz val="11"/>
      <color theme="1"/>
      <name val="Cambria"/>
      <family val="1"/>
      <scheme val="major"/>
    </font>
    <font>
      <b/>
      <sz val="14"/>
      <color theme="3"/>
      <name val="Aharoni"/>
      <charset val="177"/>
    </font>
    <font>
      <b/>
      <sz val="16"/>
      <color theme="3"/>
      <name val="Aharoni"/>
      <charset val="177"/>
    </font>
    <font>
      <b/>
      <sz val="11"/>
      <color theme="1"/>
      <name val="Aharoni"/>
      <charset val="177"/>
    </font>
    <font>
      <b/>
      <sz val="13"/>
      <color theme="1"/>
      <name val="Calibri"/>
      <family val="2"/>
      <scheme val="minor"/>
    </font>
    <font>
      <b/>
      <sz val="11"/>
      <color theme="1"/>
      <name val="Cambria"/>
      <family val="1"/>
      <scheme val="major"/>
    </font>
    <font>
      <b/>
      <sz val="12"/>
      <color theme="1"/>
      <name val="Cambria"/>
      <family val="1"/>
      <scheme val="major"/>
    </font>
    <font>
      <b/>
      <sz val="12"/>
      <color theme="1"/>
      <name val="Calibri"/>
      <family val="2"/>
      <scheme val="minor"/>
    </font>
    <font>
      <i/>
      <sz val="10"/>
      <color theme="1" tint="4.9989318521683403E-2"/>
      <name val="Cambria"/>
      <family val="1"/>
      <scheme val="major"/>
    </font>
    <font>
      <sz val="11"/>
      <color theme="0" tint="-0.34998626667073579"/>
      <name val="Calibri"/>
      <family val="2"/>
      <scheme val="minor"/>
    </font>
    <font>
      <i/>
      <sz val="11"/>
      <color theme="4" tint="-0.249977111117893"/>
      <name val="Calibri"/>
      <family val="2"/>
      <scheme val="minor"/>
    </font>
    <font>
      <i/>
      <sz val="11"/>
      <color theme="1" tint="0.14999847407452621"/>
      <name val="Calibri"/>
      <family val="2"/>
      <scheme val="minor"/>
    </font>
    <font>
      <sz val="11"/>
      <color theme="0" tint="-0.499984740745262"/>
      <name val="Calibri"/>
      <family val="2"/>
      <scheme val="minor"/>
    </font>
    <font>
      <b/>
      <sz val="11"/>
      <color rgb="FFFF0000"/>
      <name val="Calibri"/>
      <family val="2"/>
      <scheme val="minor"/>
    </font>
    <font>
      <u/>
      <sz val="11"/>
      <color theme="10"/>
      <name val="Calibri"/>
      <family val="2"/>
      <scheme val="minor"/>
    </font>
    <font>
      <u/>
      <sz val="11"/>
      <color theme="10"/>
      <name val="Cambria"/>
      <family val="1"/>
      <scheme val="major"/>
    </font>
    <font>
      <b/>
      <u/>
      <sz val="9"/>
      <color theme="1"/>
      <name val="Times New Roman"/>
      <family val="1"/>
    </font>
    <font>
      <b/>
      <sz val="16"/>
      <color rgb="FF1F497D"/>
      <name val="Aharoni"/>
    </font>
    <font>
      <b/>
      <sz val="13"/>
      <color rgb="FF1F497D"/>
      <name val="Aharoni"/>
    </font>
    <font>
      <b/>
      <sz val="10"/>
      <color rgb="FF000000"/>
      <name val="Times New Roman"/>
    </font>
    <font>
      <b/>
      <u/>
      <sz val="10"/>
      <color rgb="FF000000"/>
      <name val="Times New Roman"/>
    </font>
    <font>
      <i/>
      <sz val="10"/>
      <color rgb="FF000000"/>
      <name val="Times New Roman"/>
    </font>
    <font>
      <sz val="10"/>
      <color rgb="FF000000"/>
      <name val="Times New Roman"/>
    </font>
    <font>
      <u/>
      <sz val="10"/>
      <color rgb="FF000000"/>
      <name val="Times New Roman"/>
    </font>
    <font>
      <b/>
      <sz val="9"/>
      <color rgb="FF000000"/>
      <name val="Times New Roman"/>
    </font>
    <font>
      <b/>
      <sz val="7"/>
      <color rgb="FF000000"/>
      <name val="Times New Roman"/>
    </font>
    <font>
      <u/>
      <sz val="9"/>
      <color rgb="FF000000"/>
      <name val="Times New Roman"/>
    </font>
    <font>
      <sz val="9"/>
      <color rgb="FF000000"/>
      <name val="Times New Roman"/>
    </font>
    <font>
      <b/>
      <i/>
      <sz val="9"/>
      <color rgb="FF000000"/>
      <name val="Times New Roman"/>
    </font>
    <font>
      <i/>
      <sz val="9"/>
      <color rgb="FF000000"/>
      <name val="Times New Roman"/>
    </font>
    <font>
      <i/>
      <u/>
      <sz val="9"/>
      <color rgb="FF000000"/>
      <name val="Times New Roman"/>
    </font>
  </fonts>
  <fills count="16">
    <fill>
      <patternFill patternType="none"/>
    </fill>
    <fill>
      <patternFill patternType="gray125"/>
    </fill>
    <fill>
      <patternFill patternType="solid">
        <fgColor indexed="65"/>
        <bgColor indexed="64"/>
      </patternFill>
    </fill>
    <fill>
      <patternFill patternType="solid">
        <fgColor theme="5" tint="0.79998168889431442"/>
        <bgColor indexed="65"/>
      </patternFill>
    </fill>
    <fill>
      <patternFill patternType="solid">
        <fgColor theme="4"/>
      </patternFill>
    </fill>
    <fill>
      <patternFill patternType="solid">
        <fgColor theme="4" tint="0.39994506668294322"/>
        <bgColor indexed="64"/>
      </patternFill>
    </fill>
    <fill>
      <patternFill patternType="solid">
        <fgColor rgb="FFFFEB9C"/>
      </patternFill>
    </fill>
    <fill>
      <patternFill patternType="solid">
        <fgColor rgb="FFDFEAFD"/>
        <bgColor indexed="64"/>
      </patternFill>
    </fill>
    <fill>
      <patternFill patternType="solid">
        <fgColor rgb="FFC6EFCE"/>
      </patternFill>
    </fill>
    <fill>
      <patternFill patternType="solid">
        <fgColor theme="0" tint="-0.249977111117893"/>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FFCC"/>
        <bgColor indexed="64"/>
      </patternFill>
    </fill>
  </fills>
  <borders count="56">
    <border>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right/>
      <top/>
      <bottom style="thick">
        <color theme="4" tint="0.4999847407452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ck">
        <color theme="4" tint="0.499984740745262"/>
      </bottom>
      <diagonal/>
    </border>
    <border>
      <left/>
      <right style="medium">
        <color indexed="64"/>
      </right>
      <top/>
      <bottom style="thick">
        <color theme="4" tint="0.499984740745262"/>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ck">
        <color theme="4" tint="0.499984740745262"/>
      </bottom>
      <diagonal/>
    </border>
    <border>
      <left/>
      <right/>
      <top style="thin">
        <color indexed="64"/>
      </top>
      <bottom style="thick">
        <color theme="4" tint="0.499984740745262"/>
      </bottom>
      <diagonal/>
    </border>
    <border>
      <left/>
      <right style="thin">
        <color indexed="64"/>
      </right>
      <top style="thin">
        <color indexed="64"/>
      </top>
      <bottom style="thick">
        <color theme="4" tint="0.499984740745262"/>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0">
    <xf numFmtId="0" fontId="0" fillId="0" borderId="0"/>
    <xf numFmtId="44" fontId="1" fillId="0" borderId="0" applyFont="0" applyFill="0" applyBorder="0" applyAlignment="0" applyProtection="0"/>
    <xf numFmtId="0" fontId="1" fillId="3" borderId="0" applyNumberFormat="0" applyBorder="0" applyAlignment="0" applyProtection="0"/>
    <xf numFmtId="0" fontId="21" fillId="4" borderId="0" applyNumberFormat="0" applyBorder="0" applyAlignment="0" applyProtection="0"/>
    <xf numFmtId="9" fontId="1" fillId="0" borderId="0" applyFont="0" applyFill="0" applyBorder="0" applyAlignment="0" applyProtection="0"/>
    <xf numFmtId="0" fontId="51" fillId="6" borderId="0" applyNumberFormat="0" applyBorder="0" applyAlignment="0" applyProtection="0"/>
    <xf numFmtId="0" fontId="53" fillId="8" borderId="0" applyNumberFormat="0" applyBorder="0" applyAlignment="0" applyProtection="0"/>
    <xf numFmtId="0" fontId="59" fillId="0" borderId="36" applyNumberFormat="0" applyFill="0" applyAlignment="0" applyProtection="0"/>
    <xf numFmtId="0" fontId="60" fillId="0" borderId="0" applyNumberFormat="0" applyFill="0" applyBorder="0" applyAlignment="0" applyProtection="0"/>
    <xf numFmtId="0" fontId="77" fillId="0" borderId="0" applyNumberFormat="0" applyFill="0" applyBorder="0" applyAlignment="0" applyProtection="0"/>
  </cellStyleXfs>
  <cellXfs count="525">
    <xf numFmtId="0" fontId="0" fillId="0" borderId="0" xfId="0"/>
    <xf numFmtId="0" fontId="5" fillId="0" borderId="0" xfId="0" applyFont="1" applyAlignment="1">
      <alignment vertical="center"/>
    </xf>
    <xf numFmtId="0" fontId="9" fillId="0" borderId="0" xfId="0" applyFont="1" applyAlignment="1">
      <alignment vertical="center"/>
    </xf>
    <xf numFmtId="0" fontId="8" fillId="0" borderId="0" xfId="0" applyFont="1" applyAlignment="1">
      <alignment horizontal="center" vertical="center"/>
    </xf>
    <xf numFmtId="0" fontId="9" fillId="0" borderId="0" xfId="0" applyFont="1" applyAlignment="1">
      <alignment horizontal="left" vertical="center" indent="2"/>
    </xf>
    <xf numFmtId="0" fontId="5" fillId="0" borderId="0" xfId="0" applyFont="1" applyAlignment="1">
      <alignment horizontal="left" vertical="center" indent="2"/>
    </xf>
    <xf numFmtId="0" fontId="0" fillId="0" borderId="4" xfId="0" applyBorder="1"/>
    <xf numFmtId="0" fontId="12" fillId="0" borderId="0" xfId="0" applyFont="1"/>
    <xf numFmtId="0" fontId="7" fillId="0" borderId="0" xfId="0" applyFont="1" applyAlignment="1">
      <alignment vertical="center"/>
    </xf>
    <xf numFmtId="0" fontId="19" fillId="0" borderId="0" xfId="0" applyFont="1"/>
    <xf numFmtId="0" fontId="2" fillId="0" borderId="0" xfId="0" applyFont="1"/>
    <xf numFmtId="0" fontId="2" fillId="0" borderId="14" xfId="0" applyFont="1" applyBorder="1"/>
    <xf numFmtId="0" fontId="2" fillId="0" borderId="17" xfId="0" applyFont="1" applyBorder="1" applyAlignment="1">
      <alignment horizontal="center" vertical="center" wrapText="1"/>
    </xf>
    <xf numFmtId="0" fontId="2" fillId="0" borderId="0" xfId="0" applyFont="1" applyAlignment="1">
      <alignment vertical="top" wrapText="1"/>
    </xf>
    <xf numFmtId="0" fontId="24" fillId="0" borderId="0" xfId="0" applyFont="1" applyAlignment="1">
      <alignment vertical="top" wrapText="1"/>
    </xf>
    <xf numFmtId="0" fontId="2" fillId="0" borderId="17" xfId="0" applyFont="1" applyBorder="1" applyAlignment="1">
      <alignment horizontal="center"/>
    </xf>
    <xf numFmtId="42" fontId="23" fillId="0" borderId="0" xfId="0" applyNumberFormat="1" applyFont="1"/>
    <xf numFmtId="0" fontId="25" fillId="0" borderId="0" xfId="0" applyFont="1"/>
    <xf numFmtId="0" fontId="26" fillId="0" borderId="0" xfId="0" applyFont="1"/>
    <xf numFmtId="0" fontId="30" fillId="0" borderId="0" xfId="0" applyFont="1"/>
    <xf numFmtId="0" fontId="24" fillId="0" borderId="17" xfId="0" applyFont="1" applyBorder="1" applyAlignment="1">
      <alignment horizontal="center" vertical="center" wrapText="1"/>
    </xf>
    <xf numFmtId="0" fontId="24" fillId="0" borderId="17" xfId="0" applyFont="1" applyBorder="1" applyAlignment="1">
      <alignment horizontal="center" vertical="top" wrapText="1"/>
    </xf>
    <xf numFmtId="0" fontId="0" fillId="0" borderId="0" xfId="0" applyAlignment="1">
      <alignment horizontal="left"/>
    </xf>
    <xf numFmtId="0" fontId="0" fillId="0" borderId="0" xfId="0" applyAlignment="1">
      <alignment horizontal="right"/>
    </xf>
    <xf numFmtId="0" fontId="26" fillId="0" borderId="19" xfId="0" applyFont="1" applyBorder="1"/>
    <xf numFmtId="0" fontId="37" fillId="0" borderId="20" xfId="0" applyFont="1" applyBorder="1" applyAlignment="1">
      <alignment horizontal="center"/>
    </xf>
    <xf numFmtId="0" fontId="17" fillId="0" borderId="20" xfId="0" applyFont="1" applyBorder="1" applyAlignment="1">
      <alignment horizontal="center"/>
    </xf>
    <xf numFmtId="0" fontId="37" fillId="0" borderId="16" xfId="0" applyFont="1" applyBorder="1" applyAlignment="1">
      <alignment horizontal="center"/>
    </xf>
    <xf numFmtId="0" fontId="16" fillId="0" borderId="0" xfId="0" applyFont="1" applyAlignment="1">
      <alignment vertical="center" wrapText="1"/>
    </xf>
    <xf numFmtId="0" fontId="40" fillId="0" borderId="0" xfId="0" applyFont="1" applyAlignment="1">
      <alignment horizontal="left" vertical="center"/>
    </xf>
    <xf numFmtId="0" fontId="6" fillId="0" borderId="0" xfId="0" applyFont="1" applyAlignment="1">
      <alignment horizontal="left" vertical="center" indent="3"/>
    </xf>
    <xf numFmtId="0" fontId="33" fillId="0" borderId="0" xfId="0" applyFont="1" applyAlignment="1">
      <alignment horizontal="left"/>
    </xf>
    <xf numFmtId="0" fontId="42" fillId="0" borderId="0" xfId="0" applyFont="1" applyAlignment="1">
      <alignment horizontal="center" vertical="center"/>
    </xf>
    <xf numFmtId="0" fontId="42" fillId="0" borderId="0" xfId="0" applyFont="1"/>
    <xf numFmtId="0" fontId="16" fillId="0" borderId="0" xfId="0" applyFont="1" applyAlignment="1">
      <alignment horizontal="left" vertical="center"/>
    </xf>
    <xf numFmtId="0" fontId="16" fillId="0" borderId="0" xfId="0" applyFont="1" applyAlignment="1">
      <alignment horizontal="left" vertical="center" indent="3"/>
    </xf>
    <xf numFmtId="0" fontId="0" fillId="0" borderId="0" xfId="0" applyAlignment="1">
      <alignment horizontal="left" vertical="center"/>
    </xf>
    <xf numFmtId="0" fontId="15" fillId="0" borderId="0" xfId="0" applyFont="1" applyAlignment="1">
      <alignment horizontal="left" vertical="center"/>
    </xf>
    <xf numFmtId="0" fontId="18" fillId="0" borderId="0" xfId="0" applyFont="1" applyAlignment="1">
      <alignment horizontal="left" vertical="center"/>
    </xf>
    <xf numFmtId="0" fontId="15" fillId="0" borderId="0" xfId="0" applyFont="1" applyAlignment="1">
      <alignment horizontal="left" vertical="center" indent="3"/>
    </xf>
    <xf numFmtId="0" fontId="41" fillId="0" borderId="0" xfId="0" applyFont="1" applyAlignment="1">
      <alignment horizontal="left" vertical="center"/>
    </xf>
    <xf numFmtId="0" fontId="3" fillId="2" borderId="0" xfId="0" applyFont="1" applyFill="1" applyAlignment="1">
      <alignment vertical="center" wrapText="1"/>
    </xf>
    <xf numFmtId="0" fontId="36" fillId="0" borderId="0" xfId="0" applyFont="1"/>
    <xf numFmtId="0" fontId="31" fillId="0" borderId="0" xfId="0" applyFont="1"/>
    <xf numFmtId="0" fontId="16" fillId="0" borderId="0" xfId="0" applyFont="1"/>
    <xf numFmtId="0" fontId="44" fillId="0" borderId="0" xfId="0" applyFont="1" applyAlignment="1">
      <alignment vertical="center" wrapText="1"/>
    </xf>
    <xf numFmtId="0" fontId="17" fillId="0" borderId="0" xfId="0" applyFont="1" applyAlignment="1">
      <alignment horizontal="left" vertical="center"/>
    </xf>
    <xf numFmtId="0" fontId="48" fillId="0" borderId="0" xfId="0" applyFont="1" applyAlignment="1">
      <alignment horizontal="left"/>
    </xf>
    <xf numFmtId="0" fontId="2" fillId="0" borderId="17" xfId="0" applyFont="1" applyBorder="1" applyAlignment="1">
      <alignment horizontal="center" vertical="center"/>
    </xf>
    <xf numFmtId="0" fontId="2" fillId="0" borderId="0" xfId="0" applyFont="1" applyAlignment="1">
      <alignment horizontal="left"/>
    </xf>
    <xf numFmtId="0" fontId="27" fillId="0" borderId="17" xfId="0" applyFont="1" applyBorder="1" applyAlignment="1">
      <alignment horizontal="center" vertical="top" wrapText="1"/>
    </xf>
    <xf numFmtId="6" fontId="2" fillId="0" borderId="0" xfId="0" applyNumberFormat="1" applyFont="1" applyAlignment="1">
      <alignment horizontal="left"/>
    </xf>
    <xf numFmtId="164" fontId="2" fillId="0" borderId="0" xfId="0" applyNumberFormat="1" applyFont="1" applyAlignment="1">
      <alignment horizontal="left"/>
    </xf>
    <xf numFmtId="3" fontId="2" fillId="0" borderId="0" xfId="0" applyNumberFormat="1" applyFont="1" applyAlignment="1">
      <alignment horizontal="left"/>
    </xf>
    <xf numFmtId="0" fontId="12" fillId="0" borderId="17" xfId="0" applyFont="1" applyBorder="1"/>
    <xf numFmtId="44" fontId="36" fillId="0" borderId="17" xfId="0" applyNumberFormat="1" applyFont="1" applyBorder="1"/>
    <xf numFmtId="0" fontId="36" fillId="0" borderId="17" xfId="0" applyFont="1" applyBorder="1"/>
    <xf numFmtId="42" fontId="49" fillId="0" borderId="17" xfId="3" applyNumberFormat="1" applyFont="1" applyFill="1" applyBorder="1" applyAlignment="1">
      <alignment horizontal="left" vertical="center" wrapText="1"/>
    </xf>
    <xf numFmtId="0" fontId="3" fillId="2" borderId="17" xfId="0" applyFont="1" applyFill="1" applyBorder="1" applyAlignment="1">
      <alignment horizontal="left" vertical="center" wrapText="1"/>
    </xf>
    <xf numFmtId="0" fontId="13" fillId="2" borderId="17" xfId="0" applyFont="1" applyFill="1" applyBorder="1" applyAlignment="1">
      <alignment horizontal="center" vertical="center" wrapText="1"/>
    </xf>
    <xf numFmtId="0" fontId="13" fillId="0" borderId="17" xfId="0" applyFont="1" applyBorder="1" applyAlignment="1">
      <alignment horizontal="left" vertical="center"/>
    </xf>
    <xf numFmtId="0" fontId="13" fillId="2" borderId="17" xfId="0" applyFont="1" applyFill="1" applyBorder="1" applyAlignment="1">
      <alignment vertical="center" wrapText="1"/>
    </xf>
    <xf numFmtId="44" fontId="36" fillId="5" borderId="17" xfId="0" applyNumberFormat="1" applyFont="1" applyFill="1" applyBorder="1"/>
    <xf numFmtId="0" fontId="13" fillId="2" borderId="18" xfId="0" applyFont="1" applyFill="1" applyBorder="1" applyAlignment="1">
      <alignment horizontal="center" vertical="center" wrapText="1"/>
    </xf>
    <xf numFmtId="0" fontId="28" fillId="2" borderId="18" xfId="0" applyFont="1" applyFill="1" applyBorder="1" applyAlignment="1">
      <alignment horizontal="center" vertical="center"/>
    </xf>
    <xf numFmtId="0" fontId="13" fillId="0" borderId="18" xfId="0" applyFont="1" applyBorder="1" applyAlignment="1">
      <alignment horizontal="center" vertical="center"/>
    </xf>
    <xf numFmtId="0" fontId="13" fillId="0" borderId="17" xfId="0" applyFont="1" applyBorder="1" applyAlignment="1">
      <alignment vertical="center"/>
    </xf>
    <xf numFmtId="44" fontId="23" fillId="0" borderId="0" xfId="1" applyFont="1" applyBorder="1"/>
    <xf numFmtId="44" fontId="23" fillId="0" borderId="0" xfId="1" applyFont="1" applyBorder="1" applyProtection="1"/>
    <xf numFmtId="44" fontId="37" fillId="0" borderId="0" xfId="1" applyFont="1" applyBorder="1" applyAlignment="1">
      <alignment horizontal="left"/>
    </xf>
    <xf numFmtId="44" fontId="17" fillId="0" borderId="0" xfId="1" applyFont="1" applyBorder="1"/>
    <xf numFmtId="44" fontId="17" fillId="0" borderId="20" xfId="1" applyFont="1" applyBorder="1"/>
    <xf numFmtId="44" fontId="17" fillId="0" borderId="16" xfId="1" applyFont="1" applyBorder="1"/>
    <xf numFmtId="44" fontId="19" fillId="0" borderId="0" xfId="1" applyFont="1" applyBorder="1"/>
    <xf numFmtId="0" fontId="12" fillId="3" borderId="17" xfId="2" applyFont="1" applyBorder="1" applyAlignment="1" applyProtection="1">
      <alignment vertical="center" wrapText="1"/>
      <protection locked="0"/>
    </xf>
    <xf numFmtId="0" fontId="36" fillId="0" borderId="17" xfId="0" applyFont="1" applyBorder="1" applyAlignment="1" applyProtection="1">
      <alignment horizontal="center" vertical="center"/>
      <protection locked="0"/>
    </xf>
    <xf numFmtId="0" fontId="13" fillId="0" borderId="17" xfId="0" applyFont="1" applyBorder="1" applyAlignment="1" applyProtection="1">
      <alignment horizontal="center" vertical="center"/>
      <protection locked="0"/>
    </xf>
    <xf numFmtId="44" fontId="36" fillId="5" borderId="21" xfId="0" applyNumberFormat="1" applyFont="1" applyFill="1" applyBorder="1" applyProtection="1">
      <protection locked="0"/>
    </xf>
    <xf numFmtId="0" fontId="2" fillId="0" borderId="0" xfId="0" applyFont="1" applyProtection="1">
      <protection locked="0"/>
    </xf>
    <xf numFmtId="0" fontId="25" fillId="0" borderId="0" xfId="0" applyFont="1" applyAlignment="1" applyProtection="1">
      <alignment horizontal="center"/>
      <protection locked="0"/>
    </xf>
    <xf numFmtId="9" fontId="25" fillId="0" borderId="0" xfId="4" applyFont="1" applyBorder="1" applyAlignment="1" applyProtection="1">
      <alignment horizontal="center"/>
      <protection locked="0"/>
    </xf>
    <xf numFmtId="42" fontId="2" fillId="0" borderId="0" xfId="0" applyNumberFormat="1" applyFont="1" applyProtection="1">
      <protection locked="0"/>
    </xf>
    <xf numFmtId="9" fontId="25" fillId="0" borderId="0" xfId="0" applyNumberFormat="1" applyFont="1" applyAlignment="1" applyProtection="1">
      <alignment horizontal="center"/>
      <protection locked="0"/>
    </xf>
    <xf numFmtId="0" fontId="2" fillId="0" borderId="0" xfId="0" applyFont="1" applyAlignment="1" applyProtection="1">
      <alignment horizontal="center"/>
      <protection locked="0"/>
    </xf>
    <xf numFmtId="9" fontId="2" fillId="0" borderId="0" xfId="0" applyNumberFormat="1" applyFont="1" applyAlignment="1" applyProtection="1">
      <alignment horizontal="center"/>
      <protection locked="0"/>
    </xf>
    <xf numFmtId="0" fontId="22" fillId="0" borderId="0" xfId="0" applyFont="1" applyProtection="1">
      <protection locked="0"/>
    </xf>
    <xf numFmtId="42" fontId="22" fillId="0" borderId="0" xfId="0" applyNumberFormat="1" applyFont="1" applyProtection="1">
      <protection locked="0"/>
    </xf>
    <xf numFmtId="0" fontId="22" fillId="0" borderId="0" xfId="0" applyFont="1" applyAlignment="1" applyProtection="1">
      <alignment horizontal="center"/>
      <protection locked="0"/>
    </xf>
    <xf numFmtId="44" fontId="23" fillId="0" borderId="0" xfId="1" applyFont="1" applyBorder="1" applyProtection="1">
      <protection locked="0"/>
    </xf>
    <xf numFmtId="0" fontId="0" fillId="0" borderId="0" xfId="0" applyProtection="1">
      <protection locked="0"/>
    </xf>
    <xf numFmtId="42" fontId="0" fillId="0" borderId="0" xfId="0" applyNumberFormat="1" applyProtection="1">
      <protection locked="0"/>
    </xf>
    <xf numFmtId="0" fontId="0" fillId="0" borderId="0" xfId="0" applyAlignment="1" applyProtection="1">
      <alignment horizontal="center"/>
      <protection locked="0"/>
    </xf>
    <xf numFmtId="9" fontId="0" fillId="0" borderId="0" xfId="0" applyNumberFormat="1" applyAlignment="1" applyProtection="1">
      <alignment horizontal="center"/>
      <protection locked="0"/>
    </xf>
    <xf numFmtId="44" fontId="0" fillId="0" borderId="0" xfId="1" applyFont="1" applyBorder="1" applyProtection="1">
      <protection locked="0"/>
    </xf>
    <xf numFmtId="0" fontId="3" fillId="0" borderId="8" xfId="0" applyFont="1" applyBorder="1" applyAlignment="1" applyProtection="1">
      <alignment vertical="top"/>
      <protection locked="0"/>
    </xf>
    <xf numFmtId="0" fontId="31" fillId="0" borderId="9" xfId="0" applyFont="1" applyBorder="1" applyAlignment="1" applyProtection="1">
      <alignment vertical="top"/>
      <protection locked="0"/>
    </xf>
    <xf numFmtId="0" fontId="31" fillId="0" borderId="10" xfId="0" applyFont="1" applyBorder="1" applyAlignment="1" applyProtection="1">
      <alignment vertical="top"/>
      <protection locked="0"/>
    </xf>
    <xf numFmtId="0" fontId="31" fillId="0" borderId="0" xfId="0" applyFont="1" applyAlignment="1" applyProtection="1">
      <alignment vertical="top"/>
      <protection locked="0"/>
    </xf>
    <xf numFmtId="0" fontId="3" fillId="0" borderId="9" xfId="0" applyFont="1" applyBorder="1" applyAlignment="1" applyProtection="1">
      <alignment vertical="top"/>
      <protection locked="0"/>
    </xf>
    <xf numFmtId="0" fontId="22" fillId="0" borderId="9" xfId="0" applyFont="1" applyBorder="1" applyAlignment="1" applyProtection="1">
      <alignment vertical="top"/>
      <protection locked="0"/>
    </xf>
    <xf numFmtId="0" fontId="22" fillId="0" borderId="10" xfId="0" applyFont="1" applyBorder="1" applyAlignment="1" applyProtection="1">
      <alignment vertical="top"/>
      <protection locked="0"/>
    </xf>
    <xf numFmtId="0" fontId="12" fillId="0" borderId="0" xfId="0" applyFont="1" applyProtection="1">
      <protection locked="0"/>
    </xf>
    <xf numFmtId="6" fontId="26" fillId="0" borderId="0" xfId="0" applyNumberFormat="1" applyFont="1" applyAlignment="1" applyProtection="1">
      <alignment horizontal="left"/>
      <protection locked="0"/>
    </xf>
    <xf numFmtId="9" fontId="23" fillId="0" borderId="0" xfId="0" applyNumberFormat="1" applyFont="1" applyAlignment="1" applyProtection="1">
      <alignment horizontal="right"/>
      <protection locked="0"/>
    </xf>
    <xf numFmtId="8" fontId="26" fillId="0" borderId="0" xfId="0" applyNumberFormat="1" applyFont="1" applyAlignment="1" applyProtection="1">
      <alignment horizontal="left"/>
      <protection locked="0"/>
    </xf>
    <xf numFmtId="9" fontId="0" fillId="0" borderId="0" xfId="0" applyNumberFormat="1" applyProtection="1">
      <protection locked="0"/>
    </xf>
    <xf numFmtId="0" fontId="2" fillId="0" borderId="0" xfId="0" applyFont="1" applyAlignment="1" applyProtection="1">
      <alignment horizontal="left"/>
      <protection locked="0"/>
    </xf>
    <xf numFmtId="0" fontId="24" fillId="0" borderId="0" xfId="0" applyFont="1" applyAlignment="1" applyProtection="1">
      <alignment vertical="top" wrapText="1"/>
      <protection locked="0"/>
    </xf>
    <xf numFmtId="42" fontId="0" fillId="0" borderId="10" xfId="0" applyNumberFormat="1" applyBorder="1" applyProtection="1">
      <protection locked="0"/>
    </xf>
    <xf numFmtId="0" fontId="0" fillId="0" borderId="10" xfId="0" applyBorder="1" applyProtection="1">
      <protection locked="0"/>
    </xf>
    <xf numFmtId="44" fontId="2" fillId="0" borderId="0" xfId="1" applyFont="1" applyBorder="1" applyProtection="1">
      <protection locked="0"/>
    </xf>
    <xf numFmtId="164" fontId="25" fillId="0" borderId="0" xfId="1" applyNumberFormat="1" applyFont="1" applyBorder="1" applyAlignment="1" applyProtection="1">
      <alignment horizontal="left"/>
      <protection locked="0"/>
    </xf>
    <xf numFmtId="164" fontId="25" fillId="0" borderId="0" xfId="0" applyNumberFormat="1" applyFont="1" applyAlignment="1" applyProtection="1">
      <alignment horizontal="left"/>
      <protection locked="0"/>
    </xf>
    <xf numFmtId="44" fontId="0" fillId="0" borderId="0" xfId="0" applyNumberFormat="1" applyProtection="1">
      <protection locked="0"/>
    </xf>
    <xf numFmtId="44" fontId="22" fillId="0" borderId="0" xfId="1" applyFont="1" applyBorder="1" applyProtection="1">
      <protection locked="0"/>
    </xf>
    <xf numFmtId="44" fontId="23" fillId="0" borderId="14" xfId="1" applyFont="1" applyBorder="1" applyProtection="1">
      <protection locked="0"/>
    </xf>
    <xf numFmtId="44" fontId="2" fillId="0" borderId="0" xfId="0" applyNumberFormat="1" applyFont="1" applyProtection="1">
      <protection locked="0"/>
    </xf>
    <xf numFmtId="44" fontId="31" fillId="0" borderId="0" xfId="1" applyFont="1" applyBorder="1" applyAlignment="1" applyProtection="1">
      <alignment vertical="top"/>
      <protection locked="0"/>
    </xf>
    <xf numFmtId="0" fontId="36" fillId="0" borderId="9" xfId="0" applyFont="1" applyBorder="1" applyAlignment="1" applyProtection="1">
      <alignment vertical="top"/>
      <protection locked="0"/>
    </xf>
    <xf numFmtId="10" fontId="2" fillId="0" borderId="0" xfId="0" applyNumberFormat="1" applyFont="1" applyProtection="1">
      <protection locked="0"/>
    </xf>
    <xf numFmtId="0" fontId="12" fillId="0" borderId="6" xfId="0" applyFont="1" applyBorder="1"/>
    <xf numFmtId="0" fontId="22" fillId="0" borderId="0" xfId="0" applyFont="1"/>
    <xf numFmtId="6" fontId="25" fillId="0" borderId="0" xfId="0" applyNumberFormat="1" applyFont="1" applyAlignment="1">
      <alignment horizontal="left"/>
    </xf>
    <xf numFmtId="44" fontId="25" fillId="0" borderId="0" xfId="1" applyFont="1" applyBorder="1" applyProtection="1">
      <protection locked="0"/>
    </xf>
    <xf numFmtId="44" fontId="2" fillId="0" borderId="0" xfId="1" applyFont="1" applyBorder="1" applyAlignment="1" applyProtection="1">
      <protection locked="0"/>
    </xf>
    <xf numFmtId="0" fontId="3" fillId="0" borderId="8" xfId="0" applyFont="1" applyBorder="1" applyAlignment="1" applyProtection="1">
      <alignment horizontal="left" vertical="top"/>
      <protection locked="0"/>
    </xf>
    <xf numFmtId="0" fontId="6" fillId="0" borderId="0" xfId="0" applyFont="1"/>
    <xf numFmtId="0" fontId="6" fillId="0" borderId="15" xfId="0" applyFont="1" applyBorder="1"/>
    <xf numFmtId="0" fontId="6" fillId="0" borderId="8" xfId="0" applyFont="1" applyBorder="1" applyAlignment="1">
      <alignment horizontal="center" vertical="center" wrapText="1"/>
    </xf>
    <xf numFmtId="0" fontId="6" fillId="0" borderId="9" xfId="0" applyFont="1" applyBorder="1"/>
    <xf numFmtId="0" fontId="6" fillId="0" borderId="13" xfId="0" applyFont="1" applyBorder="1" applyAlignment="1">
      <alignment horizontal="center" vertical="center" wrapText="1"/>
    </xf>
    <xf numFmtId="0" fontId="6" fillId="0" borderId="14" xfId="0" applyFont="1" applyBorder="1"/>
    <xf numFmtId="0" fontId="30" fillId="0" borderId="0" xfId="0" applyFont="1" applyAlignment="1">
      <alignment wrapText="1"/>
    </xf>
    <xf numFmtId="0" fontId="6" fillId="0" borderId="0" xfId="0" applyFont="1" applyAlignment="1">
      <alignment wrapText="1"/>
    </xf>
    <xf numFmtId="0" fontId="2" fillId="0" borderId="0" xfId="0" applyFont="1" applyAlignment="1">
      <alignment vertical="center" wrapText="1"/>
    </xf>
    <xf numFmtId="0" fontId="16" fillId="0" borderId="0" xfId="0" applyFont="1" applyAlignment="1">
      <alignment horizontal="center" vertical="center"/>
    </xf>
    <xf numFmtId="0" fontId="2" fillId="0" borderId="0" xfId="0" applyFont="1" applyAlignment="1">
      <alignment vertical="center"/>
    </xf>
    <xf numFmtId="0" fontId="2" fillId="0" borderId="0" xfId="0" applyFont="1" applyAlignment="1">
      <alignment wrapText="1"/>
    </xf>
    <xf numFmtId="0" fontId="18" fillId="0" borderId="0" xfId="0" applyFont="1" applyAlignment="1">
      <alignment horizontal="left" vertical="center" wrapText="1" indent="2"/>
    </xf>
    <xf numFmtId="0" fontId="6" fillId="0" borderId="11" xfId="0" applyFont="1" applyBorder="1" applyAlignment="1">
      <alignment horizontal="center"/>
    </xf>
    <xf numFmtId="0" fontId="6" fillId="0" borderId="0" xfId="0" applyFont="1" applyAlignment="1">
      <alignment vertical="center"/>
    </xf>
    <xf numFmtId="0" fontId="6" fillId="0" borderId="13" xfId="0" applyFont="1" applyBorder="1"/>
    <xf numFmtId="0" fontId="6" fillId="0" borderId="9" xfId="0" applyFont="1" applyBorder="1" applyAlignment="1">
      <alignment vertical="center"/>
    </xf>
    <xf numFmtId="0" fontId="6" fillId="0" borderId="10" xfId="0" applyFont="1" applyBorder="1"/>
    <xf numFmtId="0" fontId="6" fillId="0" borderId="0" xfId="0" applyFont="1" applyAlignment="1">
      <alignment horizontal="center" vertical="center"/>
    </xf>
    <xf numFmtId="0" fontId="6" fillId="0" borderId="14" xfId="0" applyFont="1" applyBorder="1" applyAlignment="1">
      <alignment horizontal="left" vertical="center"/>
    </xf>
    <xf numFmtId="0" fontId="6" fillId="0" borderId="14" xfId="0" applyFont="1" applyBorder="1" applyAlignment="1">
      <alignment vertical="center"/>
    </xf>
    <xf numFmtId="0" fontId="6" fillId="0" borderId="0" xfId="0" applyFont="1" applyAlignment="1">
      <alignment horizontal="center"/>
    </xf>
    <xf numFmtId="0" fontId="6" fillId="0" borderId="19" xfId="0" applyFont="1" applyBorder="1" applyAlignment="1">
      <alignment horizontal="center" vertical="center"/>
    </xf>
    <xf numFmtId="0" fontId="6" fillId="0" borderId="20" xfId="0" applyFont="1" applyBorder="1"/>
    <xf numFmtId="0" fontId="6" fillId="0" borderId="32" xfId="0" applyFont="1" applyBorder="1"/>
    <xf numFmtId="0" fontId="6" fillId="0" borderId="33" xfId="0" applyFont="1" applyBorder="1"/>
    <xf numFmtId="0" fontId="6" fillId="0" borderId="34" xfId="0" applyFont="1" applyBorder="1"/>
    <xf numFmtId="0" fontId="2" fillId="0" borderId="35" xfId="0" applyFont="1" applyBorder="1"/>
    <xf numFmtId="0" fontId="6" fillId="0" borderId="35" xfId="0" applyFont="1" applyBorder="1" applyAlignment="1">
      <alignment vertical="center" wrapText="1"/>
    </xf>
    <xf numFmtId="0" fontId="6" fillId="7" borderId="14" xfId="0" applyFont="1" applyFill="1" applyBorder="1" applyAlignment="1" applyProtection="1">
      <alignment vertical="center" wrapText="1"/>
      <protection locked="0"/>
    </xf>
    <xf numFmtId="0" fontId="6" fillId="0" borderId="1" xfId="0" applyFont="1" applyBorder="1"/>
    <xf numFmtId="0" fontId="6" fillId="0" borderId="2" xfId="0" applyFont="1" applyBorder="1"/>
    <xf numFmtId="0" fontId="6" fillId="0" borderId="3" xfId="0" applyFont="1" applyBorder="1"/>
    <xf numFmtId="0" fontId="22" fillId="0" borderId="0" xfId="0" applyFont="1" applyAlignment="1" applyProtection="1">
      <alignment horizontal="left" wrapText="1"/>
      <protection locked="0"/>
    </xf>
    <xf numFmtId="0" fontId="26" fillId="0" borderId="0" xfId="0" applyFont="1" applyAlignment="1" applyProtection="1">
      <alignment horizontal="left" vertical="top" wrapText="1"/>
      <protection locked="0"/>
    </xf>
    <xf numFmtId="0" fontId="17" fillId="0" borderId="0" xfId="0" applyFont="1" applyProtection="1">
      <protection locked="0"/>
    </xf>
    <xf numFmtId="9" fontId="23" fillId="0" borderId="0" xfId="0" applyNumberFormat="1" applyFont="1" applyProtection="1">
      <protection locked="0"/>
    </xf>
    <xf numFmtId="0" fontId="22" fillId="0" borderId="0" xfId="0" applyFont="1" applyAlignment="1" applyProtection="1">
      <alignment vertical="top"/>
      <protection locked="0"/>
    </xf>
    <xf numFmtId="0" fontId="17" fillId="0" borderId="0" xfId="0" applyFont="1" applyAlignment="1" applyProtection="1">
      <alignment horizontal="right"/>
      <protection locked="0"/>
    </xf>
    <xf numFmtId="0" fontId="0" fillId="0" borderId="0" xfId="0" applyAlignment="1" applyProtection="1">
      <alignment vertical="top"/>
      <protection locked="0"/>
    </xf>
    <xf numFmtId="0" fontId="2" fillId="0" borderId="0" xfId="0" applyFont="1" applyAlignment="1" applyProtection="1">
      <alignment vertical="top"/>
      <protection locked="0"/>
    </xf>
    <xf numFmtId="0" fontId="25" fillId="0" borderId="0" xfId="0" applyFont="1" applyAlignment="1" applyProtection="1">
      <alignment vertical="top"/>
      <protection locked="0"/>
    </xf>
    <xf numFmtId="0" fontId="25" fillId="0" borderId="0" xfId="0" applyFont="1" applyAlignment="1" applyProtection="1">
      <alignment horizontal="left" vertical="top"/>
      <protection locked="0"/>
    </xf>
    <xf numFmtId="0" fontId="17" fillId="0" borderId="0" xfId="0" applyFont="1" applyAlignment="1">
      <alignment horizontal="right"/>
    </xf>
    <xf numFmtId="0" fontId="23" fillId="0" borderId="0" xfId="0" applyFont="1" applyAlignment="1">
      <alignment horizontal="center"/>
    </xf>
    <xf numFmtId="44" fontId="26" fillId="0" borderId="0" xfId="1" applyFont="1" applyBorder="1" applyProtection="1"/>
    <xf numFmtId="9" fontId="23" fillId="0" borderId="0" xfId="0" applyNumberFormat="1" applyFont="1" applyAlignment="1">
      <alignment horizontal="right"/>
    </xf>
    <xf numFmtId="0" fontId="6" fillId="0" borderId="20" xfId="0" applyFont="1" applyBorder="1" applyAlignment="1" applyProtection="1">
      <alignment horizontal="center" vertical="center"/>
      <protection locked="0"/>
    </xf>
    <xf numFmtId="0" fontId="13" fillId="7" borderId="8" xfId="0" applyFont="1" applyFill="1" applyBorder="1" applyAlignment="1" applyProtection="1">
      <alignment horizontal="left" vertical="center" wrapText="1"/>
      <protection locked="0"/>
    </xf>
    <xf numFmtId="0" fontId="51" fillId="0" borderId="0" xfId="5" applyFill="1" applyBorder="1"/>
    <xf numFmtId="44" fontId="36" fillId="7" borderId="17" xfId="0" applyNumberFormat="1" applyFont="1" applyFill="1" applyBorder="1" applyAlignment="1" applyProtection="1">
      <alignment horizontal="center" vertical="center"/>
      <protection locked="0"/>
    </xf>
    <xf numFmtId="0" fontId="25" fillId="0" borderId="0" xfId="0" applyFont="1" applyAlignment="1" applyProtection="1">
      <alignment horizontal="left" vertical="top" wrapText="1"/>
      <protection locked="0"/>
    </xf>
    <xf numFmtId="44" fontId="37" fillId="0" borderId="14" xfId="1" applyFont="1" applyBorder="1" applyAlignment="1">
      <alignment horizontal="left"/>
    </xf>
    <xf numFmtId="44" fontId="17" fillId="0" borderId="14" xfId="1" applyFont="1" applyBorder="1"/>
    <xf numFmtId="0" fontId="22" fillId="0" borderId="9" xfId="0" applyFont="1" applyBorder="1" applyAlignment="1" applyProtection="1">
      <alignment horizontal="left" vertical="top" wrapText="1"/>
      <protection locked="0"/>
    </xf>
    <xf numFmtId="0" fontId="25" fillId="0" borderId="9" xfId="0" applyFont="1" applyBorder="1" applyAlignment="1" applyProtection="1">
      <alignment horizontal="left" vertical="top" wrapText="1"/>
      <protection locked="0"/>
    </xf>
    <xf numFmtId="0" fontId="23" fillId="0" borderId="0" xfId="0" applyFont="1" applyAlignment="1" applyProtection="1">
      <alignment horizontal="left" vertical="top" wrapText="1"/>
      <protection locked="0"/>
    </xf>
    <xf numFmtId="0" fontId="31" fillId="0" borderId="0" xfId="0" applyFont="1" applyAlignment="1" applyProtection="1">
      <alignment horizontal="right"/>
      <protection locked="0"/>
    </xf>
    <xf numFmtId="0" fontId="24" fillId="0" borderId="19" xfId="0" applyFont="1" applyBorder="1" applyAlignment="1">
      <alignment horizontal="center" vertical="center" wrapText="1"/>
    </xf>
    <xf numFmtId="0" fontId="3" fillId="0" borderId="8" xfId="0" applyFont="1" applyBorder="1" applyAlignment="1">
      <alignment vertical="top"/>
    </xf>
    <xf numFmtId="14" fontId="42" fillId="0" borderId="0" xfId="0" applyNumberFormat="1" applyFont="1"/>
    <xf numFmtId="0" fontId="12" fillId="3" borderId="8" xfId="2" applyFont="1" applyBorder="1" applyAlignment="1">
      <alignment horizontal="right" vertical="center" wrapText="1"/>
    </xf>
    <xf numFmtId="10" fontId="12" fillId="7" borderId="16" xfId="4" applyNumberFormat="1" applyFont="1" applyFill="1" applyBorder="1" applyAlignment="1" applyProtection="1">
      <alignment horizontal="center" vertical="center" wrapText="1"/>
      <protection locked="0"/>
    </xf>
    <xf numFmtId="0" fontId="12" fillId="3" borderId="13" xfId="2" applyFont="1" applyBorder="1" applyAlignment="1">
      <alignment horizontal="right" vertical="center" wrapText="1"/>
    </xf>
    <xf numFmtId="164" fontId="12" fillId="7" borderId="16" xfId="1" applyNumberFormat="1" applyFont="1" applyFill="1" applyBorder="1" applyAlignment="1" applyProtection="1">
      <alignment horizontal="center" vertical="center" wrapText="1"/>
      <protection locked="0"/>
    </xf>
    <xf numFmtId="0" fontId="13" fillId="7" borderId="17" xfId="0" applyFont="1" applyFill="1" applyBorder="1" applyAlignment="1" applyProtection="1">
      <alignment horizontal="left" vertical="center" wrapText="1"/>
      <protection locked="0"/>
    </xf>
    <xf numFmtId="0" fontId="13" fillId="7" borderId="21" xfId="0" applyFont="1" applyFill="1" applyBorder="1" applyAlignment="1" applyProtection="1">
      <alignment horizontal="left" vertical="center" wrapText="1"/>
      <protection locked="0"/>
    </xf>
    <xf numFmtId="49" fontId="13" fillId="7" borderId="19" xfId="0" applyNumberFormat="1" applyFont="1" applyFill="1" applyBorder="1" applyAlignment="1" applyProtection="1">
      <alignment horizontal="left" vertical="center" wrapText="1"/>
      <protection locked="0"/>
    </xf>
    <xf numFmtId="0" fontId="13" fillId="7" borderId="16" xfId="0" applyFont="1" applyFill="1" applyBorder="1" applyAlignment="1" applyProtection="1">
      <alignment horizontal="left" vertical="center" wrapText="1"/>
      <protection locked="0"/>
    </xf>
    <xf numFmtId="0" fontId="0" fillId="0" borderId="0" xfId="0" applyAlignment="1">
      <alignment wrapText="1"/>
    </xf>
    <xf numFmtId="0" fontId="53" fillId="8" borderId="0" xfId="6" applyBorder="1" applyAlignment="1">
      <alignment vertical="center"/>
    </xf>
    <xf numFmtId="0" fontId="25" fillId="0" borderId="9" xfId="0" applyFont="1" applyBorder="1" applyAlignment="1" applyProtection="1">
      <alignment horizontal="left" wrapText="1"/>
      <protection locked="0"/>
    </xf>
    <xf numFmtId="0" fontId="25" fillId="0" borderId="0" xfId="0" applyFont="1" applyAlignment="1" applyProtection="1">
      <alignment horizontal="left" wrapText="1"/>
      <protection locked="0"/>
    </xf>
    <xf numFmtId="0" fontId="27" fillId="0" borderId="17" xfId="0" applyFont="1" applyBorder="1" applyAlignment="1">
      <alignment horizontal="center" vertical="center"/>
    </xf>
    <xf numFmtId="0" fontId="26" fillId="0" borderId="0" xfId="0" applyFont="1" applyAlignment="1" applyProtection="1">
      <alignment horizontal="left" wrapText="1"/>
      <protection locked="0"/>
    </xf>
    <xf numFmtId="44" fontId="25" fillId="0" borderId="0" xfId="0" applyNumberFormat="1" applyFont="1" applyProtection="1">
      <protection locked="0"/>
    </xf>
    <xf numFmtId="0" fontId="22" fillId="0" borderId="0" xfId="0" applyFont="1" applyAlignment="1" applyProtection="1">
      <alignment horizontal="left"/>
      <protection locked="0"/>
    </xf>
    <xf numFmtId="10" fontId="22" fillId="0" borderId="0" xfId="0" applyNumberFormat="1" applyFont="1" applyProtection="1">
      <protection locked="0"/>
    </xf>
    <xf numFmtId="0" fontId="25" fillId="0" borderId="0" xfId="0" applyFont="1" applyAlignment="1" applyProtection="1">
      <alignment horizontal="center" vertical="top" wrapText="1"/>
      <protection locked="0"/>
    </xf>
    <xf numFmtId="44" fontId="22" fillId="0" borderId="0" xfId="0" applyNumberFormat="1" applyFont="1" applyProtection="1">
      <protection locked="0"/>
    </xf>
    <xf numFmtId="43" fontId="57" fillId="0" borderId="0" xfId="0" applyNumberFormat="1" applyFont="1"/>
    <xf numFmtId="0" fontId="2" fillId="0" borderId="0" xfId="0" applyFont="1" applyAlignment="1">
      <alignment horizontal="center" vertical="center"/>
    </xf>
    <xf numFmtId="43" fontId="30" fillId="0" borderId="0" xfId="0" applyNumberFormat="1" applyFont="1"/>
    <xf numFmtId="43" fontId="24" fillId="0" borderId="0" xfId="0" applyNumberFormat="1" applyFont="1" applyAlignment="1">
      <alignment vertical="top" wrapText="1"/>
    </xf>
    <xf numFmtId="43" fontId="2" fillId="0" borderId="0" xfId="0" applyNumberFormat="1" applyFont="1"/>
    <xf numFmtId="43" fontId="0" fillId="0" borderId="0" xfId="0" applyNumberFormat="1"/>
    <xf numFmtId="43" fontId="27" fillId="0" borderId="0" xfId="0" applyNumberFormat="1" applyFont="1"/>
    <xf numFmtId="0" fontId="2" fillId="0" borderId="0" xfId="0" applyFont="1" applyAlignment="1" applyProtection="1">
      <alignment horizontal="center" vertical="center"/>
      <protection locked="0"/>
    </xf>
    <xf numFmtId="0" fontId="46" fillId="0" borderId="0" xfId="0" applyFont="1" applyAlignment="1">
      <alignment horizontal="right" vertical="center" wrapText="1"/>
    </xf>
    <xf numFmtId="44" fontId="23" fillId="0" borderId="14" xfId="1" applyFont="1" applyBorder="1" applyProtection="1"/>
    <xf numFmtId="44" fontId="3" fillId="0" borderId="0" xfId="1" applyFont="1" applyBorder="1" applyProtection="1"/>
    <xf numFmtId="44" fontId="19" fillId="0" borderId="0" xfId="1" applyFont="1" applyBorder="1" applyProtection="1"/>
    <xf numFmtId="44" fontId="26" fillId="0" borderId="14" xfId="1" applyFont="1" applyBorder="1" applyProtection="1"/>
    <xf numFmtId="44" fontId="13" fillId="0" borderId="0" xfId="1" applyFont="1" applyBorder="1" applyProtection="1"/>
    <xf numFmtId="44" fontId="2" fillId="0" borderId="0" xfId="1" applyFont="1" applyBorder="1" applyProtection="1"/>
    <xf numFmtId="44" fontId="0" fillId="0" borderId="0" xfId="1" applyFont="1" applyBorder="1" applyProtection="1"/>
    <xf numFmtId="44" fontId="12" fillId="0" borderId="0" xfId="1" applyFont="1" applyBorder="1" applyProtection="1"/>
    <xf numFmtId="44" fontId="26" fillId="0" borderId="9" xfId="1" applyFont="1" applyBorder="1" applyProtection="1"/>
    <xf numFmtId="44" fontId="23" fillId="0" borderId="9" xfId="1" applyFont="1" applyBorder="1" applyProtection="1"/>
    <xf numFmtId="44" fontId="33" fillId="0" borderId="0" xfId="1" applyFont="1" applyBorder="1" applyProtection="1"/>
    <xf numFmtId="44" fontId="22" fillId="0" borderId="14" xfId="1" applyFont="1" applyBorder="1" applyProtection="1">
      <protection locked="0"/>
    </xf>
    <xf numFmtId="0" fontId="52" fillId="0" borderId="9" xfId="0" applyFont="1" applyBorder="1" applyAlignment="1" applyProtection="1">
      <alignment horizontal="center" vertical="center"/>
      <protection locked="0"/>
    </xf>
    <xf numFmtId="0" fontId="0" fillId="9" borderId="0" xfId="0" applyFill="1"/>
    <xf numFmtId="0" fontId="61" fillId="10" borderId="37" xfId="8" applyFont="1" applyFill="1" applyBorder="1" applyProtection="1"/>
    <xf numFmtId="0" fontId="62" fillId="10" borderId="38" xfId="0" applyFont="1" applyFill="1" applyBorder="1"/>
    <xf numFmtId="0" fontId="62" fillId="10" borderId="38" xfId="0" applyFont="1" applyFill="1" applyBorder="1" applyAlignment="1">
      <alignment horizontal="right"/>
    </xf>
    <xf numFmtId="0" fontId="62" fillId="10" borderId="39" xfId="0" applyFont="1" applyFill="1" applyBorder="1"/>
    <xf numFmtId="0" fontId="62" fillId="9" borderId="0" xfId="0" applyFont="1" applyFill="1"/>
    <xf numFmtId="0" fontId="0" fillId="10" borderId="40" xfId="0" applyFill="1" applyBorder="1"/>
    <xf numFmtId="0" fontId="0" fillId="10" borderId="0" xfId="0" applyFill="1"/>
    <xf numFmtId="0" fontId="0" fillId="10" borderId="41" xfId="0" applyFill="1" applyBorder="1"/>
    <xf numFmtId="0" fontId="64" fillId="10" borderId="42" xfId="7" applyFont="1" applyFill="1" applyBorder="1" applyProtection="1"/>
    <xf numFmtId="0" fontId="59" fillId="10" borderId="36" xfId="7" applyFill="1" applyProtection="1"/>
    <xf numFmtId="0" fontId="66" fillId="10" borderId="36" xfId="7" applyFont="1" applyFill="1" applyAlignment="1" applyProtection="1">
      <alignment horizontal="right"/>
    </xf>
    <xf numFmtId="0" fontId="67" fillId="11" borderId="36" xfId="7" applyFont="1" applyFill="1" applyAlignment="1" applyProtection="1">
      <alignment horizontal="center"/>
      <protection locked="0"/>
    </xf>
    <xf numFmtId="0" fontId="59" fillId="10" borderId="43" xfId="7" applyFill="1" applyBorder="1" applyProtection="1"/>
    <xf numFmtId="0" fontId="63" fillId="10" borderId="40" xfId="0" applyFont="1" applyFill="1" applyBorder="1"/>
    <xf numFmtId="0" fontId="63" fillId="10" borderId="0" xfId="0" applyFont="1" applyFill="1"/>
    <xf numFmtId="0" fontId="63" fillId="10" borderId="0" xfId="0" applyFont="1" applyFill="1" applyAlignment="1">
      <alignment horizontal="right"/>
    </xf>
    <xf numFmtId="44" fontId="0" fillId="11" borderId="0" xfId="1" applyFont="1" applyFill="1" applyBorder="1" applyProtection="1">
      <protection locked="0"/>
    </xf>
    <xf numFmtId="44" fontId="0" fillId="10" borderId="0" xfId="1" applyFont="1" applyFill="1" applyBorder="1" applyProtection="1"/>
    <xf numFmtId="0" fontId="68" fillId="10" borderId="40" xfId="0" applyFont="1" applyFill="1" applyBorder="1"/>
    <xf numFmtId="0" fontId="68" fillId="10" borderId="0" xfId="0" applyFont="1" applyFill="1"/>
    <xf numFmtId="0" fontId="68" fillId="10" borderId="0" xfId="0" applyFont="1" applyFill="1" applyAlignment="1">
      <alignment horizontal="right"/>
    </xf>
    <xf numFmtId="0" fontId="33" fillId="10" borderId="0" xfId="0" applyFont="1" applyFill="1" applyAlignment="1">
      <alignment horizontal="right"/>
    </xf>
    <xf numFmtId="0" fontId="33" fillId="10" borderId="0" xfId="0" applyFont="1" applyFill="1"/>
    <xf numFmtId="44" fontId="33" fillId="10" borderId="0" xfId="0" applyNumberFormat="1" applyFont="1" applyFill="1"/>
    <xf numFmtId="0" fontId="33" fillId="10" borderId="41" xfId="0" applyFont="1" applyFill="1" applyBorder="1"/>
    <xf numFmtId="0" fontId="33" fillId="9" borderId="0" xfId="0" applyFont="1" applyFill="1"/>
    <xf numFmtId="44" fontId="0" fillId="10" borderId="14" xfId="1" applyFont="1" applyFill="1" applyBorder="1" applyProtection="1"/>
    <xf numFmtId="0" fontId="0" fillId="10" borderId="14" xfId="0" applyFill="1" applyBorder="1"/>
    <xf numFmtId="0" fontId="68" fillId="10" borderId="0" xfId="0" applyFont="1" applyFill="1" applyAlignment="1">
      <alignment horizontal="right" indent="1"/>
    </xf>
    <xf numFmtId="0" fontId="69" fillId="10" borderId="0" xfId="0" applyFont="1" applyFill="1" applyAlignment="1">
      <alignment horizontal="right"/>
    </xf>
    <xf numFmtId="0" fontId="33" fillId="10" borderId="20" xfId="0" applyFont="1" applyFill="1" applyBorder="1"/>
    <xf numFmtId="44" fontId="70" fillId="10" borderId="20" xfId="0" applyNumberFormat="1" applyFont="1" applyFill="1" applyBorder="1"/>
    <xf numFmtId="0" fontId="71" fillId="10" borderId="40" xfId="0" applyFont="1" applyFill="1" applyBorder="1"/>
    <xf numFmtId="0" fontId="71" fillId="10" borderId="44" xfId="0" applyFont="1" applyFill="1" applyBorder="1"/>
    <xf numFmtId="0" fontId="63" fillId="10" borderId="45" xfId="0" applyFont="1" applyFill="1" applyBorder="1"/>
    <xf numFmtId="0" fontId="0" fillId="10" borderId="45" xfId="0" applyFill="1" applyBorder="1"/>
    <xf numFmtId="0" fontId="0" fillId="10" borderId="46" xfId="0" applyFill="1" applyBorder="1"/>
    <xf numFmtId="0" fontId="72" fillId="9" borderId="0" xfId="0" applyFont="1" applyFill="1" applyAlignment="1">
      <alignment horizontal="center"/>
    </xf>
    <xf numFmtId="0" fontId="65" fillId="10" borderId="47" xfId="7" applyFont="1" applyFill="1" applyBorder="1"/>
    <xf numFmtId="0" fontId="59" fillId="10" borderId="48" xfId="7" applyFill="1" applyBorder="1"/>
    <xf numFmtId="0" fontId="59" fillId="10" borderId="49" xfId="7" applyFill="1" applyBorder="1"/>
    <xf numFmtId="0" fontId="0" fillId="10" borderId="11" xfId="0" applyFill="1" applyBorder="1"/>
    <xf numFmtId="0" fontId="0" fillId="10" borderId="12" xfId="0" applyFill="1" applyBorder="1"/>
    <xf numFmtId="0" fontId="33" fillId="10" borderId="12" xfId="0" applyFont="1" applyFill="1" applyBorder="1"/>
    <xf numFmtId="0" fontId="0" fillId="10" borderId="13" xfId="0" applyFill="1" applyBorder="1" applyAlignment="1">
      <alignment horizontal="center"/>
    </xf>
    <xf numFmtId="0" fontId="33" fillId="10" borderId="14" xfId="0" applyFont="1" applyFill="1" applyBorder="1" applyAlignment="1" applyProtection="1">
      <alignment horizontal="center" vertical="center" wrapText="1"/>
      <protection locked="0"/>
    </xf>
    <xf numFmtId="0" fontId="33" fillId="10" borderId="14" xfId="0" applyFont="1" applyFill="1" applyBorder="1" applyAlignment="1" applyProtection="1">
      <alignment horizontal="right" vertical="center" wrapText="1"/>
      <protection locked="0"/>
    </xf>
    <xf numFmtId="0" fontId="33" fillId="10" borderId="14" xfId="0" applyFont="1" applyFill="1" applyBorder="1" applyAlignment="1" applyProtection="1">
      <alignment horizontal="left" vertical="center" wrapText="1"/>
      <protection locked="0"/>
    </xf>
    <xf numFmtId="0" fontId="33" fillId="10" borderId="15" xfId="0" applyFont="1" applyFill="1" applyBorder="1" applyAlignment="1">
      <alignment horizontal="center" vertical="center" wrapText="1"/>
    </xf>
    <xf numFmtId="0" fontId="0" fillId="9" borderId="0" xfId="0" applyFill="1" applyAlignment="1">
      <alignment horizontal="center"/>
    </xf>
    <xf numFmtId="0" fontId="73" fillId="11" borderId="11" xfId="0" applyFont="1" applyFill="1" applyBorder="1" applyAlignment="1">
      <alignment horizontal="center"/>
    </xf>
    <xf numFmtId="0" fontId="74" fillId="11" borderId="0" xfId="0" applyFont="1" applyFill="1" applyProtection="1">
      <protection locked="0"/>
    </xf>
    <xf numFmtId="0" fontId="0" fillId="11" borderId="0" xfId="0" applyFill="1" applyAlignment="1" applyProtection="1">
      <alignment horizontal="center"/>
      <protection locked="0"/>
    </xf>
    <xf numFmtId="44" fontId="0" fillId="11" borderId="0" xfId="1" applyFont="1" applyFill="1" applyBorder="1"/>
    <xf numFmtId="44" fontId="0" fillId="11" borderId="12" xfId="0" applyNumberFormat="1" applyFill="1" applyBorder="1"/>
    <xf numFmtId="0" fontId="73" fillId="10" borderId="11" xfId="0" applyFont="1" applyFill="1" applyBorder="1" applyAlignment="1">
      <alignment horizontal="center"/>
    </xf>
    <xf numFmtId="0" fontId="74" fillId="10" borderId="0" xfId="0" applyFont="1" applyFill="1" applyProtection="1">
      <protection locked="0"/>
    </xf>
    <xf numFmtId="44" fontId="0" fillId="10" borderId="0" xfId="1" applyFont="1" applyFill="1" applyBorder="1" applyProtection="1">
      <protection locked="0"/>
    </xf>
    <xf numFmtId="0" fontId="0" fillId="10" borderId="0" xfId="0" applyFill="1" applyAlignment="1" applyProtection="1">
      <alignment horizontal="center"/>
      <protection locked="0"/>
    </xf>
    <xf numFmtId="44" fontId="0" fillId="10" borderId="12" xfId="0" applyNumberFormat="1" applyFill="1" applyBorder="1"/>
    <xf numFmtId="0" fontId="75" fillId="11" borderId="0" xfId="0" applyFont="1" applyFill="1"/>
    <xf numFmtId="0" fontId="33" fillId="10" borderId="50" xfId="0" applyFont="1" applyFill="1" applyBorder="1"/>
    <xf numFmtId="0" fontId="33" fillId="10" borderId="51" xfId="0" applyFont="1" applyFill="1" applyBorder="1"/>
    <xf numFmtId="44" fontId="33" fillId="10" borderId="51" xfId="0" applyNumberFormat="1" applyFont="1" applyFill="1" applyBorder="1"/>
    <xf numFmtId="44" fontId="33" fillId="10" borderId="51" xfId="1" applyFont="1" applyFill="1" applyBorder="1"/>
    <xf numFmtId="44" fontId="33" fillId="10" borderId="52" xfId="0" applyNumberFormat="1" applyFont="1" applyFill="1" applyBorder="1"/>
    <xf numFmtId="0" fontId="30" fillId="10" borderId="11" xfId="0" applyFont="1" applyFill="1" applyBorder="1"/>
    <xf numFmtId="9" fontId="76" fillId="10" borderId="12" xfId="4" applyFont="1" applyFill="1" applyBorder="1" applyAlignment="1">
      <alignment horizontal="center" wrapText="1"/>
    </xf>
    <xf numFmtId="0" fontId="0" fillId="10" borderId="13" xfId="0" applyFill="1" applyBorder="1"/>
    <xf numFmtId="0" fontId="0" fillId="10" borderId="15" xfId="0" applyFill="1" applyBorder="1"/>
    <xf numFmtId="0" fontId="72" fillId="11" borderId="0" xfId="0" applyFont="1" applyFill="1" applyAlignment="1">
      <alignment horizontal="center"/>
    </xf>
    <xf numFmtId="0" fontId="72" fillId="11" borderId="0" xfId="0" applyFont="1" applyFill="1"/>
    <xf numFmtId="0" fontId="0" fillId="12" borderId="0" xfId="0" applyFill="1"/>
    <xf numFmtId="0" fontId="68" fillId="10" borderId="53" xfId="0" applyFont="1" applyFill="1" applyBorder="1"/>
    <xf numFmtId="0" fontId="0" fillId="13" borderId="0" xfId="0" applyFill="1"/>
    <xf numFmtId="0" fontId="63" fillId="10" borderId="54" xfId="0" applyFont="1" applyFill="1" applyBorder="1" applyAlignment="1">
      <alignment horizontal="left" vertical="top" wrapText="1"/>
    </xf>
    <xf numFmtId="0" fontId="63" fillId="10" borderId="54" xfId="0" applyFont="1" applyFill="1" applyBorder="1" applyAlignment="1">
      <alignment horizontal="left"/>
    </xf>
    <xf numFmtId="0" fontId="0" fillId="12" borderId="0" xfId="0" applyFill="1" applyAlignment="1">
      <alignment vertical="top" wrapText="1"/>
    </xf>
    <xf numFmtId="0" fontId="0" fillId="13" borderId="0" xfId="0" applyFill="1" applyAlignment="1">
      <alignment horizontal="left"/>
    </xf>
    <xf numFmtId="0" fontId="0" fillId="12" borderId="0" xfId="0" applyFill="1" applyAlignment="1">
      <alignment horizontal="left"/>
    </xf>
    <xf numFmtId="0" fontId="0" fillId="14" borderId="0" xfId="0" applyFill="1"/>
    <xf numFmtId="0" fontId="24" fillId="12" borderId="17" xfId="0" applyFont="1" applyFill="1" applyBorder="1" applyAlignment="1">
      <alignment horizontal="center" vertical="center" wrapText="1"/>
    </xf>
    <xf numFmtId="0" fontId="25" fillId="12" borderId="9" xfId="0" applyFont="1" applyFill="1" applyBorder="1" applyAlignment="1" applyProtection="1">
      <alignment horizontal="left" vertical="top" wrapText="1"/>
      <protection locked="0"/>
    </xf>
    <xf numFmtId="0" fontId="22" fillId="12" borderId="9" xfId="0" applyFont="1" applyFill="1" applyBorder="1" applyAlignment="1" applyProtection="1">
      <alignment horizontal="left" vertical="top" wrapText="1"/>
      <protection locked="0"/>
    </xf>
    <xf numFmtId="44" fontId="2" fillId="12" borderId="0" xfId="1" applyFont="1" applyFill="1" applyBorder="1" applyProtection="1">
      <protection locked="0"/>
    </xf>
    <xf numFmtId="0" fontId="25" fillId="12" borderId="0" xfId="0" applyFont="1" applyFill="1" applyAlignment="1" applyProtection="1">
      <alignment horizontal="left" vertical="top" wrapText="1"/>
      <protection locked="0"/>
    </xf>
    <xf numFmtId="0" fontId="22" fillId="12" borderId="0" xfId="0" applyFont="1" applyFill="1" applyAlignment="1" applyProtection="1">
      <alignment horizontal="left" vertical="top" wrapText="1"/>
      <protection locked="0"/>
    </xf>
    <xf numFmtId="44" fontId="2" fillId="12" borderId="14" xfId="1" applyFont="1" applyFill="1" applyBorder="1" applyProtection="1">
      <protection locked="0"/>
    </xf>
    <xf numFmtId="9" fontId="23" fillId="12" borderId="0" xfId="0" applyNumberFormat="1" applyFont="1" applyFill="1" applyAlignment="1">
      <alignment horizontal="right"/>
    </xf>
    <xf numFmtId="44" fontId="23" fillId="12" borderId="9" xfId="1" applyFont="1" applyFill="1" applyBorder="1" applyProtection="1"/>
    <xf numFmtId="44" fontId="0" fillId="12" borderId="0" xfId="1" applyFont="1" applyFill="1" applyBorder="1" applyProtection="1"/>
    <xf numFmtId="0" fontId="0" fillId="12" borderId="0" xfId="0" applyFill="1" applyAlignment="1" applyProtection="1">
      <alignment horizontal="left" vertical="top" wrapText="1"/>
      <protection locked="0"/>
    </xf>
    <xf numFmtId="0" fontId="17" fillId="12" borderId="0" xfId="0" applyFont="1" applyFill="1" applyAlignment="1">
      <alignment horizontal="right"/>
    </xf>
    <xf numFmtId="44" fontId="19" fillId="12" borderId="0" xfId="1" applyFont="1" applyFill="1" applyBorder="1" applyProtection="1"/>
    <xf numFmtId="0" fontId="31" fillId="12" borderId="0" xfId="0" applyFont="1" applyFill="1" applyAlignment="1">
      <alignment horizontal="right"/>
    </xf>
    <xf numFmtId="44" fontId="23" fillId="12" borderId="0" xfId="1" applyFont="1" applyFill="1" applyBorder="1" applyProtection="1"/>
    <xf numFmtId="0" fontId="0" fillId="12" borderId="0" xfId="0" applyFill="1" applyProtection="1">
      <protection locked="0"/>
    </xf>
    <xf numFmtId="44" fontId="0" fillId="12" borderId="0" xfId="1" applyFont="1" applyFill="1" applyBorder="1" applyProtection="1">
      <protection locked="0"/>
    </xf>
    <xf numFmtId="0" fontId="3" fillId="12" borderId="8" xfId="0" applyFont="1" applyFill="1" applyBorder="1" applyAlignment="1" applyProtection="1">
      <alignment vertical="top"/>
      <protection locked="0"/>
    </xf>
    <xf numFmtId="0" fontId="31" fillId="12" borderId="9" xfId="0" applyFont="1" applyFill="1" applyBorder="1" applyAlignment="1" applyProtection="1">
      <alignment vertical="top"/>
      <protection locked="0"/>
    </xf>
    <xf numFmtId="0" fontId="31" fillId="12" borderId="10" xfId="0" applyFont="1" applyFill="1" applyBorder="1" applyAlignment="1" applyProtection="1">
      <alignment vertical="top"/>
      <protection locked="0"/>
    </xf>
    <xf numFmtId="0" fontId="22" fillId="12" borderId="9" xfId="0" applyFont="1" applyFill="1" applyBorder="1" applyAlignment="1" applyProtection="1">
      <alignment vertical="top"/>
      <protection locked="0"/>
    </xf>
    <xf numFmtId="0" fontId="22" fillId="12" borderId="10" xfId="0" applyFont="1" applyFill="1" applyBorder="1" applyAlignment="1" applyProtection="1">
      <alignment vertical="top"/>
      <protection locked="0"/>
    </xf>
    <xf numFmtId="0" fontId="79" fillId="15" borderId="0" xfId="0" applyFont="1" applyFill="1"/>
    <xf numFmtId="0" fontId="0" fillId="15" borderId="0" xfId="0" applyFill="1"/>
    <xf numFmtId="0" fontId="6" fillId="0" borderId="0" xfId="0" applyFont="1" applyAlignment="1">
      <alignment horizontal="left" vertical="center" wrapText="1"/>
    </xf>
    <xf numFmtId="0" fontId="36" fillId="0" borderId="17" xfId="0" applyFont="1" applyBorder="1" applyAlignment="1">
      <alignment horizontal="center"/>
    </xf>
    <xf numFmtId="0" fontId="36" fillId="0" borderId="17" xfId="0" applyFont="1" applyBorder="1" applyAlignment="1">
      <alignment horizontal="center" vertical="center"/>
    </xf>
    <xf numFmtId="0" fontId="13" fillId="2" borderId="17" xfId="0" applyFont="1" applyFill="1" applyBorder="1" applyAlignment="1">
      <alignment horizontal="left" vertical="center" wrapText="1"/>
    </xf>
    <xf numFmtId="165" fontId="36" fillId="0" borderId="17" xfId="0" applyNumberFormat="1" applyFont="1" applyBorder="1" applyAlignment="1">
      <alignment horizontal="center"/>
    </xf>
    <xf numFmtId="0" fontId="6" fillId="0" borderId="4" xfId="0" applyFont="1" applyBorder="1" applyAlignment="1">
      <alignment horizontal="left" vertical="center" wrapText="1"/>
    </xf>
    <xf numFmtId="0" fontId="6" fillId="0" borderId="0" xfId="0" applyFont="1" applyAlignment="1">
      <alignment vertical="center" wrapText="1"/>
    </xf>
    <xf numFmtId="0" fontId="6" fillId="0" borderId="8" xfId="0" applyFont="1" applyBorder="1" applyAlignment="1">
      <alignment horizontal="center" vertical="center"/>
    </xf>
    <xf numFmtId="0" fontId="6" fillId="0" borderId="11" xfId="0" applyFont="1" applyBorder="1" applyAlignment="1">
      <alignment horizontal="center" vertical="center"/>
    </xf>
    <xf numFmtId="0" fontId="6" fillId="0" borderId="9"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0" xfId="0" applyFont="1" applyAlignment="1">
      <alignment horizontal="left" vertical="center"/>
    </xf>
    <xf numFmtId="0" fontId="26" fillId="0" borderId="0" xfId="0" applyFont="1" applyProtection="1">
      <protection locked="0"/>
    </xf>
    <xf numFmtId="0" fontId="25" fillId="0" borderId="0" xfId="0" applyFont="1" applyAlignment="1" applyProtection="1">
      <alignment horizontal="left"/>
      <protection locked="0"/>
    </xf>
    <xf numFmtId="0" fontId="25" fillId="0" borderId="0" xfId="0" applyFont="1" applyProtection="1">
      <protection locked="0"/>
    </xf>
    <xf numFmtId="6" fontId="25" fillId="0" borderId="0" xfId="0" applyNumberFormat="1" applyFont="1" applyAlignment="1" applyProtection="1">
      <alignment horizontal="left"/>
      <protection locked="0"/>
    </xf>
    <xf numFmtId="0" fontId="31" fillId="0" borderId="0" xfId="0" applyFont="1" applyAlignment="1">
      <alignment horizontal="right"/>
    </xf>
    <xf numFmtId="0" fontId="22" fillId="0" borderId="0" xfId="0" applyFont="1" applyAlignment="1" applyProtection="1">
      <alignment horizontal="left" vertical="top" wrapText="1"/>
      <protection locked="0"/>
    </xf>
    <xf numFmtId="0" fontId="27" fillId="0" borderId="17" xfId="0" applyFont="1" applyBorder="1" applyAlignment="1">
      <alignment horizontal="center" vertical="center" wrapText="1"/>
    </xf>
    <xf numFmtId="0" fontId="0" fillId="0" borderId="0" xfId="0" applyAlignment="1" applyProtection="1">
      <alignment horizontal="left" vertical="top" wrapText="1"/>
      <protection locked="0"/>
    </xf>
    <xf numFmtId="0" fontId="33" fillId="10" borderId="14" xfId="0" applyFont="1" applyFill="1" applyBorder="1" applyAlignment="1">
      <alignment horizontal="center" vertical="center" wrapText="1"/>
    </xf>
    <xf numFmtId="0" fontId="6" fillId="0" borderId="0" xfId="0" applyFont="1" applyAlignment="1">
      <alignment horizontal="left" vertical="center" wrapText="1"/>
    </xf>
    <xf numFmtId="0" fontId="29" fillId="0" borderId="0" xfId="0" applyFont="1" applyAlignment="1">
      <alignment horizontal="center" vertical="center"/>
    </xf>
    <xf numFmtId="0" fontId="44" fillId="0" borderId="0" xfId="0" applyFont="1" applyAlignment="1">
      <alignment horizontal="center" vertical="center" wrapText="1"/>
    </xf>
    <xf numFmtId="0" fontId="40" fillId="0" borderId="0" xfId="0" applyFont="1" applyAlignment="1">
      <alignment horizontal="center" vertical="center" wrapText="1"/>
    </xf>
    <xf numFmtId="0" fontId="15" fillId="0" borderId="0" xfId="0" applyFont="1" applyAlignment="1">
      <alignment horizontal="left" vertical="center" wrapText="1"/>
    </xf>
    <xf numFmtId="0" fontId="40" fillId="0" borderId="0" xfId="0" applyFont="1" applyAlignment="1">
      <alignment horizontal="left" vertical="center" wrapText="1"/>
    </xf>
    <xf numFmtId="0" fontId="6" fillId="0" borderId="0" xfId="0" applyFont="1" applyAlignment="1">
      <alignment horizontal="center" vertical="center" wrapText="1"/>
    </xf>
    <xf numFmtId="0" fontId="40" fillId="0" borderId="0" xfId="0" applyFont="1" applyAlignment="1">
      <alignment horizontal="left" vertical="center" wrapText="1" indent="2"/>
    </xf>
    <xf numFmtId="0" fontId="44" fillId="0" borderId="0" xfId="0" applyFont="1" applyAlignment="1">
      <alignment horizontal="center" vertical="top" wrapText="1"/>
    </xf>
    <xf numFmtId="0" fontId="16" fillId="0" borderId="0" xfId="0" applyFont="1" applyAlignment="1">
      <alignment horizontal="left" vertical="center" wrapText="1"/>
    </xf>
    <xf numFmtId="0" fontId="12" fillId="0" borderId="17" xfId="0" applyFont="1" applyBorder="1" applyAlignment="1">
      <alignment horizontal="left"/>
    </xf>
    <xf numFmtId="0" fontId="12" fillId="0" borderId="17" xfId="2" applyFont="1" applyFill="1" applyBorder="1" applyAlignment="1" applyProtection="1">
      <alignment horizontal="left" vertical="center" wrapText="1"/>
    </xf>
    <xf numFmtId="0" fontId="36" fillId="0" borderId="17" xfId="0" applyFont="1" applyBorder="1" applyAlignment="1">
      <alignment horizontal="center" vertical="center"/>
    </xf>
    <xf numFmtId="0" fontId="13" fillId="2" borderId="17" xfId="0" applyFont="1" applyFill="1" applyBorder="1" applyAlignment="1">
      <alignment horizontal="left" vertical="center" wrapText="1"/>
    </xf>
    <xf numFmtId="165" fontId="36" fillId="0" borderId="17" xfId="0" applyNumberFormat="1" applyFont="1" applyBorder="1" applyAlignment="1">
      <alignment horizontal="center"/>
    </xf>
    <xf numFmtId="0" fontId="36" fillId="0" borderId="17" xfId="0" applyFont="1" applyBorder="1" applyAlignment="1">
      <alignment horizontal="center"/>
    </xf>
    <xf numFmtId="0" fontId="13" fillId="0" borderId="19" xfId="0" applyFont="1" applyBorder="1" applyAlignment="1">
      <alignment horizontal="center" vertical="center"/>
    </xf>
    <xf numFmtId="0" fontId="13" fillId="0" borderId="16" xfId="0" applyFont="1" applyBorder="1" applyAlignment="1">
      <alignment horizontal="center" vertical="center"/>
    </xf>
    <xf numFmtId="0" fontId="13" fillId="2" borderId="27" xfId="0" applyFont="1" applyFill="1" applyBorder="1" applyAlignment="1">
      <alignment horizontal="center" vertical="center" wrapText="1"/>
    </xf>
    <xf numFmtId="0" fontId="13" fillId="2" borderId="28" xfId="0" applyFont="1" applyFill="1" applyBorder="1" applyAlignment="1">
      <alignment horizontal="center" vertical="center" wrapText="1"/>
    </xf>
    <xf numFmtId="0" fontId="38" fillId="0" borderId="17" xfId="0" applyFont="1" applyBorder="1" applyAlignment="1">
      <alignment horizontal="center" vertical="center"/>
    </xf>
    <xf numFmtId="0" fontId="13" fillId="0" borderId="22"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4" xfId="0" applyFont="1" applyBorder="1" applyAlignment="1">
      <alignment horizontal="center" vertical="center" wrapText="1"/>
    </xf>
    <xf numFmtId="44" fontId="36" fillId="0" borderId="17" xfId="0" applyNumberFormat="1" applyFont="1" applyBorder="1" applyAlignment="1">
      <alignment horizontal="center"/>
    </xf>
    <xf numFmtId="0" fontId="13" fillId="2" borderId="19" xfId="0" applyFont="1" applyFill="1" applyBorder="1" applyAlignment="1">
      <alignment horizontal="left" vertical="center" wrapText="1"/>
    </xf>
    <xf numFmtId="0" fontId="13" fillId="2" borderId="20" xfId="0" applyFont="1" applyFill="1" applyBorder="1" applyAlignment="1">
      <alignment horizontal="left" vertical="center" wrapText="1"/>
    </xf>
    <xf numFmtId="0" fontId="13" fillId="2" borderId="16" xfId="0" applyFont="1" applyFill="1" applyBorder="1" applyAlignment="1">
      <alignment horizontal="left" vertical="center" wrapText="1"/>
    </xf>
    <xf numFmtId="0" fontId="12" fillId="2" borderId="29" xfId="0" applyFont="1" applyFill="1" applyBorder="1" applyAlignment="1">
      <alignment horizontal="left" wrapText="1"/>
    </xf>
    <xf numFmtId="0" fontId="12" fillId="2" borderId="30" xfId="0" applyFont="1" applyFill="1" applyBorder="1" applyAlignment="1">
      <alignment horizontal="left" wrapText="1"/>
    </xf>
    <xf numFmtId="0" fontId="12" fillId="2" borderId="31" xfId="0" applyFont="1" applyFill="1" applyBorder="1" applyAlignment="1">
      <alignment horizontal="left" wrapText="1"/>
    </xf>
    <xf numFmtId="44" fontId="54" fillId="6" borderId="29" xfId="5" applyNumberFormat="1" applyFont="1" applyBorder="1" applyAlignment="1" applyProtection="1">
      <alignment horizontal="center"/>
    </xf>
    <xf numFmtId="44" fontId="54" fillId="6" borderId="31" xfId="5" applyNumberFormat="1" applyFont="1" applyBorder="1" applyAlignment="1" applyProtection="1">
      <alignment horizontal="center"/>
    </xf>
    <xf numFmtId="0" fontId="13" fillId="0" borderId="27" xfId="0" applyFont="1" applyBorder="1" applyAlignment="1">
      <alignment horizontal="center" vertical="center"/>
    </xf>
    <xf numFmtId="0" fontId="13" fillId="0" borderId="28" xfId="0" applyFont="1" applyBorder="1" applyAlignment="1">
      <alignment horizontal="center" vertical="center"/>
    </xf>
    <xf numFmtId="165" fontId="55" fillId="0" borderId="8" xfId="0" applyNumberFormat="1" applyFont="1" applyBorder="1" applyAlignment="1">
      <alignment horizontal="center"/>
    </xf>
    <xf numFmtId="165" fontId="55" fillId="0" borderId="10" xfId="0" applyNumberFormat="1" applyFont="1" applyBorder="1" applyAlignment="1">
      <alignment horizontal="center"/>
    </xf>
    <xf numFmtId="165" fontId="55" fillId="0" borderId="13" xfId="0" applyNumberFormat="1" applyFont="1" applyBorder="1" applyAlignment="1">
      <alignment horizontal="center"/>
    </xf>
    <xf numFmtId="165" fontId="55" fillId="0" borderId="15" xfId="0" applyNumberFormat="1" applyFont="1" applyBorder="1" applyAlignment="1">
      <alignment horizontal="center"/>
    </xf>
    <xf numFmtId="165" fontId="55" fillId="0" borderId="8" xfId="0" applyNumberFormat="1" applyFont="1" applyBorder="1" applyAlignment="1">
      <alignment horizontal="center" vertical="top" wrapText="1"/>
    </xf>
    <xf numFmtId="165" fontId="55" fillId="0" borderId="10" xfId="0" applyNumberFormat="1" applyFont="1" applyBorder="1" applyAlignment="1">
      <alignment horizontal="center" vertical="top" wrapText="1"/>
    </xf>
    <xf numFmtId="165" fontId="55" fillId="0" borderId="13" xfId="0" applyNumberFormat="1" applyFont="1" applyBorder="1" applyAlignment="1">
      <alignment horizontal="center" vertical="top" wrapText="1"/>
    </xf>
    <xf numFmtId="165" fontId="55" fillId="0" borderId="15" xfId="0" applyNumberFormat="1" applyFont="1" applyBorder="1" applyAlignment="1">
      <alignment horizontal="center" vertical="top" wrapText="1"/>
    </xf>
    <xf numFmtId="44" fontId="36" fillId="5" borderId="19" xfId="0" applyNumberFormat="1" applyFont="1" applyFill="1" applyBorder="1" applyAlignment="1">
      <alignment horizontal="center"/>
    </xf>
    <xf numFmtId="44" fontId="36" fillId="5" borderId="16" xfId="0" applyNumberFormat="1" applyFont="1" applyFill="1" applyBorder="1" applyAlignment="1">
      <alignment horizontal="center"/>
    </xf>
    <xf numFmtId="0" fontId="13" fillId="2" borderId="19" xfId="0" applyFont="1" applyFill="1" applyBorder="1" applyAlignment="1">
      <alignment horizontal="center" vertical="center" wrapText="1"/>
    </xf>
    <xf numFmtId="0" fontId="13" fillId="2" borderId="20" xfId="0" applyFont="1" applyFill="1" applyBorder="1" applyAlignment="1">
      <alignment horizontal="center" vertical="center" wrapText="1"/>
    </xf>
    <xf numFmtId="0" fontId="13" fillId="2" borderId="16" xfId="0" applyFont="1" applyFill="1" applyBorder="1" applyAlignment="1">
      <alignment horizontal="center" vertical="center" wrapText="1"/>
    </xf>
    <xf numFmtId="0" fontId="6" fillId="7" borderId="14" xfId="0" applyFont="1" applyFill="1" applyBorder="1" applyAlignment="1">
      <alignment horizontal="left" vertical="center" wrapText="1"/>
    </xf>
    <xf numFmtId="0" fontId="2" fillId="7" borderId="14" xfId="0" applyFont="1" applyFill="1" applyBorder="1" applyAlignment="1">
      <alignment horizontal="left"/>
    </xf>
    <xf numFmtId="0" fontId="6" fillId="0" borderId="0" xfId="0" applyFont="1" applyAlignment="1">
      <alignmen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17" fillId="0" borderId="0" xfId="0" applyFont="1" applyAlignment="1">
      <alignment horizontal="left" vertical="top" wrapText="1" indent="3"/>
    </xf>
    <xf numFmtId="0" fontId="17" fillId="0" borderId="12" xfId="0" applyFont="1" applyBorder="1" applyAlignment="1">
      <alignment horizontal="left" vertical="top" wrapText="1" indent="3"/>
    </xf>
    <xf numFmtId="0" fontId="38" fillId="0" borderId="0" xfId="0" applyFont="1" applyAlignment="1">
      <alignment horizontal="left"/>
    </xf>
    <xf numFmtId="0" fontId="6" fillId="0" borderId="0" xfId="0" applyFont="1" applyAlignment="1">
      <alignment horizontal="left" wrapText="1"/>
    </xf>
    <xf numFmtId="0" fontId="17" fillId="0" borderId="14" xfId="0" applyFont="1" applyBorder="1" applyAlignment="1">
      <alignment horizontal="left" vertical="top" wrapText="1" indent="3"/>
    </xf>
    <xf numFmtId="0" fontId="17" fillId="0" borderId="15" xfId="0" applyFont="1" applyBorder="1" applyAlignment="1">
      <alignment horizontal="left" vertical="top" wrapText="1" indent="3"/>
    </xf>
    <xf numFmtId="0" fontId="53" fillId="8" borderId="0" xfId="6" applyAlignment="1">
      <alignment horizontal="left" wrapText="1"/>
    </xf>
    <xf numFmtId="0" fontId="6" fillId="0" borderId="8" xfId="0" applyFont="1" applyBorder="1" applyAlignment="1">
      <alignment horizontal="center" vertical="center"/>
    </xf>
    <xf numFmtId="0" fontId="6" fillId="0" borderId="11" xfId="0" applyFont="1" applyBorder="1" applyAlignment="1">
      <alignment horizontal="center" vertical="center"/>
    </xf>
    <xf numFmtId="0" fontId="6" fillId="0" borderId="13" xfId="0" applyFont="1" applyBorder="1" applyAlignment="1">
      <alignment horizontal="center" vertical="center"/>
    </xf>
    <xf numFmtId="0" fontId="6" fillId="0" borderId="9" xfId="0" applyFont="1" applyBorder="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0" xfId="0" applyFont="1" applyAlignment="1">
      <alignment horizontal="left"/>
    </xf>
    <xf numFmtId="0" fontId="6" fillId="0" borderId="12" xfId="0" applyFont="1" applyBorder="1" applyAlignment="1">
      <alignment horizontal="left"/>
    </xf>
    <xf numFmtId="0" fontId="6" fillId="0" borderId="0" xfId="0" applyFont="1" applyAlignment="1">
      <alignment horizontal="left" vertical="center"/>
    </xf>
    <xf numFmtId="0" fontId="6" fillId="0" borderId="12" xfId="0" applyFont="1" applyBorder="1" applyAlignment="1">
      <alignment horizontal="left" vertical="center"/>
    </xf>
    <xf numFmtId="0" fontId="17" fillId="0" borderId="0" xfId="0" applyFont="1" applyAlignment="1">
      <alignment horizontal="left" vertical="center" wrapText="1"/>
    </xf>
    <xf numFmtId="0" fontId="6" fillId="0" borderId="12" xfId="0" applyFont="1" applyBorder="1" applyAlignment="1">
      <alignment horizontal="left" vertical="center" wrapText="1"/>
    </xf>
    <xf numFmtId="0" fontId="43" fillId="0" borderId="14" xfId="0" applyFont="1" applyBorder="1" applyAlignment="1">
      <alignment horizontal="left" vertical="top" wrapText="1" indent="3"/>
    </xf>
    <xf numFmtId="0" fontId="43" fillId="0" borderId="15" xfId="0" applyFont="1" applyBorder="1" applyAlignment="1">
      <alignment horizontal="left" vertical="top" wrapText="1" indent="3"/>
    </xf>
    <xf numFmtId="0" fontId="2" fillId="0" borderId="0" xfId="0" applyFont="1" applyAlignment="1">
      <alignment horizontal="left" vertical="center" wrapText="1"/>
    </xf>
    <xf numFmtId="0" fontId="6" fillId="0" borderId="20" xfId="0" applyFont="1" applyBorder="1" applyAlignment="1">
      <alignment horizontal="left" vertical="center"/>
    </xf>
    <xf numFmtId="0" fontId="6" fillId="0" borderId="16" xfId="0" applyFont="1" applyBorder="1" applyAlignment="1">
      <alignment horizontal="left" vertical="center"/>
    </xf>
    <xf numFmtId="0" fontId="16" fillId="0" borderId="0" xfId="0" applyFont="1" applyAlignment="1">
      <alignment horizontal="center" vertical="center" wrapText="1"/>
    </xf>
    <xf numFmtId="0" fontId="6" fillId="0" borderId="4" xfId="0" applyFont="1" applyBorder="1" applyAlignment="1">
      <alignment horizontal="left" vertical="center" wrapText="1"/>
    </xf>
    <xf numFmtId="0" fontId="6" fillId="7" borderId="14" xfId="0" applyFont="1" applyFill="1" applyBorder="1" applyAlignment="1" applyProtection="1">
      <alignment horizontal="left" vertical="center" wrapText="1"/>
      <protection locked="0"/>
    </xf>
    <xf numFmtId="0" fontId="2" fillId="7" borderId="14" xfId="0" applyFont="1" applyFill="1" applyBorder="1" applyAlignment="1" applyProtection="1">
      <alignment horizontal="left"/>
      <protection locked="0"/>
    </xf>
    <xf numFmtId="0" fontId="6" fillId="7" borderId="20" xfId="0" applyFont="1" applyFill="1" applyBorder="1" applyAlignment="1" applyProtection="1">
      <alignment horizontal="left" vertical="center" wrapText="1"/>
      <protection locked="0"/>
    </xf>
    <xf numFmtId="0" fontId="12" fillId="3" borderId="19" xfId="2" applyFont="1" applyBorder="1" applyAlignment="1" applyProtection="1">
      <alignment horizontal="left" vertical="center" wrapText="1"/>
      <protection locked="0"/>
    </xf>
    <xf numFmtId="0" fontId="12" fillId="3" borderId="16" xfId="2" applyFont="1" applyBorder="1" applyAlignment="1" applyProtection="1">
      <alignment horizontal="left" vertical="center" wrapText="1"/>
      <protection locked="0"/>
    </xf>
    <xf numFmtId="0" fontId="38" fillId="0" borderId="19" xfId="0" applyFont="1" applyBorder="1" applyAlignment="1">
      <alignment horizontal="center" vertical="center"/>
    </xf>
    <xf numFmtId="0" fontId="38" fillId="0" borderId="16" xfId="0" applyFont="1" applyBorder="1" applyAlignment="1">
      <alignment horizontal="center" vertical="center"/>
    </xf>
    <xf numFmtId="0" fontId="12" fillId="2" borderId="19" xfId="0" applyFont="1" applyFill="1" applyBorder="1" applyAlignment="1" applyProtection="1">
      <alignment horizontal="left" wrapText="1" indent="1"/>
      <protection locked="0"/>
    </xf>
    <xf numFmtId="0" fontId="12" fillId="2" borderId="16" xfId="0" applyFont="1" applyFill="1" applyBorder="1" applyAlignment="1" applyProtection="1">
      <alignment horizontal="left" wrapText="1" indent="1"/>
      <protection locked="0"/>
    </xf>
    <xf numFmtId="43" fontId="28" fillId="0" borderId="29" xfId="0" applyNumberFormat="1" applyFont="1" applyBorder="1" applyAlignment="1" applyProtection="1">
      <alignment horizontal="left" vertical="center" wrapText="1"/>
      <protection locked="0"/>
    </xf>
    <xf numFmtId="43" fontId="28" fillId="0" borderId="31" xfId="0" applyNumberFormat="1" applyFont="1" applyBorder="1" applyAlignment="1" applyProtection="1">
      <alignment horizontal="left" vertical="center" wrapText="1"/>
      <protection locked="0"/>
    </xf>
    <xf numFmtId="43" fontId="12" fillId="2" borderId="19" xfId="0" applyNumberFormat="1" applyFont="1" applyFill="1" applyBorder="1" applyAlignment="1" applyProtection="1">
      <alignment horizontal="left" wrapText="1" indent="2"/>
      <protection locked="0"/>
    </xf>
    <xf numFmtId="43" fontId="12" fillId="2" borderId="16" xfId="0" applyNumberFormat="1" applyFont="1" applyFill="1" applyBorder="1" applyAlignment="1" applyProtection="1">
      <alignment horizontal="left" wrapText="1" indent="2"/>
      <protection locked="0"/>
    </xf>
    <xf numFmtId="43" fontId="12" fillId="2" borderId="19" xfId="0" applyNumberFormat="1" applyFont="1" applyFill="1" applyBorder="1" applyAlignment="1" applyProtection="1">
      <alignment horizontal="left" wrapText="1" indent="1"/>
      <protection locked="0"/>
    </xf>
    <xf numFmtId="43" fontId="12" fillId="2" borderId="16" xfId="0" applyNumberFormat="1" applyFont="1" applyFill="1" applyBorder="1" applyAlignment="1" applyProtection="1">
      <alignment horizontal="left" wrapText="1" indent="1"/>
      <protection locked="0"/>
    </xf>
    <xf numFmtId="0" fontId="3" fillId="0" borderId="0" xfId="0" applyFont="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5" xfId="0" applyFont="1" applyFill="1" applyBorder="1" applyAlignment="1">
      <alignment horizontal="left" vertical="center" wrapText="1"/>
    </xf>
    <xf numFmtId="0" fontId="3" fillId="2" borderId="6" xfId="0" applyFont="1" applyFill="1" applyBorder="1" applyAlignment="1">
      <alignment horizontal="left" vertical="center" wrapText="1"/>
    </xf>
    <xf numFmtId="0" fontId="3" fillId="2" borderId="7" xfId="0" applyFont="1" applyFill="1" applyBorder="1" applyAlignment="1">
      <alignment horizontal="left" vertical="center" wrapText="1"/>
    </xf>
    <xf numFmtId="0" fontId="3" fillId="0" borderId="5" xfId="0" applyFont="1" applyBorder="1" applyAlignment="1">
      <alignment horizontal="left" vertical="center"/>
    </xf>
    <xf numFmtId="0" fontId="3" fillId="0" borderId="6" xfId="0" applyFont="1" applyBorder="1" applyAlignment="1">
      <alignment horizontal="left" vertical="center"/>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7" borderId="14" xfId="0" applyFont="1" applyFill="1" applyBorder="1" applyAlignment="1" applyProtection="1">
      <alignment horizontal="left" vertical="top" wrapText="1"/>
      <protection locked="0"/>
    </xf>
    <xf numFmtId="0" fontId="7" fillId="7" borderId="14" xfId="0" applyFont="1" applyFill="1" applyBorder="1" applyAlignment="1">
      <alignment horizontal="center" vertical="center"/>
    </xf>
    <xf numFmtId="0" fontId="20" fillId="0" borderId="0" xfId="0" applyFont="1" applyAlignment="1">
      <alignment horizontal="left" vertical="center" wrapText="1"/>
    </xf>
    <xf numFmtId="0" fontId="9" fillId="0" borderId="0" xfId="0" applyFont="1" applyAlignment="1">
      <alignment horizontal="center" vertical="center" wrapText="1"/>
    </xf>
    <xf numFmtId="0" fontId="25" fillId="0" borderId="13" xfId="0" applyFont="1" applyBorder="1" applyAlignment="1" applyProtection="1">
      <alignment horizontal="left" vertical="top" wrapText="1"/>
      <protection locked="0"/>
    </xf>
    <xf numFmtId="0" fontId="25" fillId="0" borderId="14" xfId="0" applyFont="1" applyBorder="1" applyAlignment="1" applyProtection="1">
      <alignment horizontal="left" vertical="top" wrapText="1"/>
      <protection locked="0"/>
    </xf>
    <xf numFmtId="0" fontId="25" fillId="0" borderId="15" xfId="0" applyFont="1" applyBorder="1" applyAlignment="1" applyProtection="1">
      <alignment horizontal="left" vertical="top" wrapText="1"/>
      <protection locked="0"/>
    </xf>
    <xf numFmtId="0" fontId="46" fillId="0" borderId="0" xfId="0" applyFont="1" applyAlignment="1">
      <alignment horizontal="center" vertical="center" wrapText="1"/>
    </xf>
    <xf numFmtId="6" fontId="25" fillId="0" borderId="0" xfId="0" applyNumberFormat="1" applyFont="1" applyAlignment="1">
      <alignment horizontal="left" vertical="center" wrapText="1"/>
    </xf>
    <xf numFmtId="6" fontId="25" fillId="0" borderId="0" xfId="0" applyNumberFormat="1" applyFont="1" applyAlignment="1" applyProtection="1">
      <alignment horizontal="left" vertical="center" wrapText="1"/>
      <protection locked="0"/>
    </xf>
    <xf numFmtId="0" fontId="24" fillId="0" borderId="0" xfId="0" applyFont="1" applyAlignment="1">
      <alignment horizontal="left" vertical="center" wrapText="1"/>
    </xf>
    <xf numFmtId="0" fontId="22" fillId="0" borderId="13" xfId="0" applyFont="1" applyBorder="1" applyAlignment="1" applyProtection="1">
      <alignment horizontal="left" vertical="top" wrapText="1"/>
      <protection locked="0"/>
    </xf>
    <xf numFmtId="0" fontId="22" fillId="0" borderId="14" xfId="0" applyFont="1" applyBorder="1" applyAlignment="1" applyProtection="1">
      <alignment horizontal="left" vertical="top" wrapText="1"/>
      <protection locked="0"/>
    </xf>
    <xf numFmtId="0" fontId="22" fillId="0" borderId="15" xfId="0" applyFont="1" applyBorder="1" applyAlignment="1" applyProtection="1">
      <alignment horizontal="left" vertical="top" wrapText="1"/>
      <protection locked="0"/>
    </xf>
    <xf numFmtId="0" fontId="25" fillId="0" borderId="0" xfId="0" applyFont="1" applyAlignment="1" applyProtection="1">
      <alignment horizontal="left"/>
      <protection locked="0"/>
    </xf>
    <xf numFmtId="6" fontId="25" fillId="0" borderId="0" xfId="0" applyNumberFormat="1" applyFont="1" applyAlignment="1" applyProtection="1">
      <alignment horizontal="left"/>
      <protection locked="0"/>
    </xf>
    <xf numFmtId="6" fontId="25" fillId="0" borderId="0" xfId="0" applyNumberFormat="1" applyFont="1" applyAlignment="1" applyProtection="1">
      <alignment horizontal="left" wrapText="1"/>
      <protection locked="0"/>
    </xf>
    <xf numFmtId="0" fontId="31" fillId="0" borderId="0" xfId="0" applyFont="1" applyAlignment="1">
      <alignment horizontal="right"/>
    </xf>
    <xf numFmtId="0" fontId="24" fillId="0" borderId="14" xfId="0" applyFont="1" applyBorder="1" applyAlignment="1">
      <alignment horizontal="left" vertical="center" wrapText="1"/>
    </xf>
    <xf numFmtId="0" fontId="22" fillId="0" borderId="0" xfId="0" applyFont="1" applyAlignment="1" applyProtection="1">
      <alignment horizontal="left" vertical="top"/>
      <protection locked="0"/>
    </xf>
    <xf numFmtId="0" fontId="27" fillId="0" borderId="0" xfId="0" applyFont="1" applyAlignment="1">
      <alignment horizontal="left" vertical="center" wrapText="1"/>
    </xf>
    <xf numFmtId="0" fontId="24" fillId="0" borderId="8" xfId="0" applyFont="1" applyBorder="1" applyAlignment="1">
      <alignment horizontal="center" vertical="center" wrapText="1"/>
    </xf>
    <xf numFmtId="0" fontId="24" fillId="0" borderId="10" xfId="0" applyFont="1" applyBorder="1" applyAlignment="1">
      <alignment horizontal="center" vertical="center" wrapText="1"/>
    </xf>
    <xf numFmtId="0" fontId="22" fillId="0" borderId="9" xfId="0" applyFont="1" applyBorder="1" applyAlignment="1" applyProtection="1">
      <alignment horizontal="left" vertical="top"/>
      <protection locked="0"/>
    </xf>
    <xf numFmtId="0" fontId="26" fillId="0" borderId="0" xfId="0" applyFont="1" applyAlignment="1">
      <alignment horizontal="center" vertical="center" wrapText="1"/>
    </xf>
    <xf numFmtId="0" fontId="24" fillId="0" borderId="0" xfId="0" applyFont="1" applyAlignment="1">
      <alignment horizontal="center" vertical="center" wrapText="1"/>
    </xf>
    <xf numFmtId="0" fontId="27" fillId="0" borderId="0" xfId="0" applyFont="1" applyAlignment="1">
      <alignment horizontal="left" vertical="top" wrapText="1"/>
    </xf>
    <xf numFmtId="0" fontId="22" fillId="0" borderId="0" xfId="0" applyFont="1" applyAlignment="1" applyProtection="1">
      <alignment horizontal="left" vertical="top" wrapText="1"/>
      <protection locked="0"/>
    </xf>
    <xf numFmtId="0" fontId="27" fillId="0" borderId="14" xfId="0" applyFont="1" applyBorder="1" applyAlignment="1">
      <alignment horizontal="left" vertical="center" wrapText="1"/>
    </xf>
    <xf numFmtId="0" fontId="27" fillId="0" borderId="17" xfId="0" applyFont="1" applyBorder="1" applyAlignment="1">
      <alignment horizontal="center" vertical="center" wrapText="1"/>
    </xf>
    <xf numFmtId="0" fontId="0" fillId="0" borderId="0" xfId="0" applyAlignment="1" applyProtection="1">
      <alignment horizontal="left" vertical="top" wrapText="1"/>
      <protection locked="0"/>
    </xf>
    <xf numFmtId="0" fontId="27" fillId="12" borderId="14" xfId="0" applyFont="1" applyFill="1" applyBorder="1" applyAlignment="1">
      <alignment horizontal="left" vertical="center" wrapText="1"/>
    </xf>
    <xf numFmtId="0" fontId="22" fillId="12" borderId="13" xfId="0" applyFont="1" applyFill="1" applyBorder="1" applyAlignment="1" applyProtection="1">
      <alignment horizontal="left" vertical="top" wrapText="1"/>
      <protection locked="0"/>
    </xf>
    <xf numFmtId="0" fontId="22" fillId="12" borderId="14" xfId="0" applyFont="1" applyFill="1" applyBorder="1" applyAlignment="1" applyProtection="1">
      <alignment horizontal="left" vertical="top" wrapText="1"/>
      <protection locked="0"/>
    </xf>
    <xf numFmtId="0" fontId="22" fillId="12" borderId="15" xfId="0" applyFont="1" applyFill="1" applyBorder="1" applyAlignment="1" applyProtection="1">
      <alignment horizontal="left" vertical="top" wrapText="1"/>
      <protection locked="0"/>
    </xf>
    <xf numFmtId="0" fontId="46" fillId="0" borderId="0" xfId="0" applyFont="1" applyAlignment="1">
      <alignment horizontal="left" vertical="center"/>
    </xf>
    <xf numFmtId="0" fontId="0" fillId="0" borderId="0" xfId="0" applyAlignment="1">
      <alignment horizontal="center"/>
    </xf>
    <xf numFmtId="0" fontId="63" fillId="10" borderId="40" xfId="0" applyFont="1" applyFill="1" applyBorder="1" applyAlignment="1">
      <alignment horizontal="right" indent="1"/>
    </xf>
    <xf numFmtId="0" fontId="63" fillId="10" borderId="0" xfId="0" applyFont="1" applyFill="1" applyAlignment="1">
      <alignment horizontal="right" indent="1"/>
    </xf>
    <xf numFmtId="0" fontId="0" fillId="11" borderId="11" xfId="0" applyFill="1" applyBorder="1" applyAlignment="1" applyProtection="1">
      <alignment horizontal="left" indent="1"/>
      <protection locked="0"/>
    </xf>
    <xf numFmtId="0" fontId="0" fillId="11" borderId="0" xfId="0" applyFill="1" applyAlignment="1" applyProtection="1">
      <alignment horizontal="left" indent="1"/>
      <protection locked="0"/>
    </xf>
    <xf numFmtId="0" fontId="63" fillId="10" borderId="0" xfId="0" applyFont="1" applyFill="1" applyAlignment="1">
      <alignment horizontal="right" wrapText="1"/>
    </xf>
    <xf numFmtId="0" fontId="66" fillId="10" borderId="0" xfId="0" applyFont="1" applyFill="1" applyAlignment="1">
      <alignment horizontal="left" vertical="top" indent="1"/>
    </xf>
    <xf numFmtId="0" fontId="33" fillId="10" borderId="0" xfId="0" applyFont="1" applyFill="1" applyAlignment="1">
      <alignment horizontal="center" vertical="center" wrapText="1"/>
    </xf>
    <xf numFmtId="0" fontId="33" fillId="10" borderId="14" xfId="0" applyFont="1" applyFill="1" applyBorder="1" applyAlignment="1">
      <alignment horizontal="center" vertical="center" wrapText="1"/>
    </xf>
    <xf numFmtId="0" fontId="33" fillId="10" borderId="0" xfId="0" applyFont="1" applyFill="1" applyAlignment="1">
      <alignment horizontal="center"/>
    </xf>
    <xf numFmtId="0" fontId="78" fillId="10" borderId="54" xfId="9" applyFont="1" applyFill="1" applyBorder="1" applyAlignment="1">
      <alignment horizontal="left" wrapText="1"/>
    </xf>
    <xf numFmtId="0" fontId="78" fillId="10" borderId="55" xfId="9" applyFont="1" applyFill="1" applyBorder="1" applyAlignment="1">
      <alignment horizontal="left" wrapText="1"/>
    </xf>
    <xf numFmtId="44" fontId="12" fillId="0" borderId="0" xfId="0" applyNumberFormat="1" applyFont="1" applyAlignment="1">
      <alignment horizontal="center"/>
    </xf>
    <xf numFmtId="0" fontId="12" fillId="0" borderId="0" xfId="0" applyFont="1" applyAlignment="1">
      <alignment horizontal="center"/>
    </xf>
    <xf numFmtId="0" fontId="42" fillId="0" borderId="0" xfId="0" applyFont="1" applyAlignment="1">
      <alignment horizontal="center" vertical="center" wrapText="1"/>
    </xf>
    <xf numFmtId="0" fontId="42" fillId="0" borderId="0" xfId="0" applyFont="1" applyAlignment="1">
      <alignment horizontal="left" vertical="center"/>
    </xf>
    <xf numFmtId="0" fontId="14" fillId="2" borderId="5" xfId="0" applyFont="1" applyFill="1" applyBorder="1" applyAlignment="1">
      <alignment horizontal="center" vertical="center" wrapText="1"/>
    </xf>
    <xf numFmtId="0" fontId="81" fillId="10" borderId="36" xfId="7" applyFont="1" applyFill="1" applyProtection="1"/>
    <xf numFmtId="0" fontId="82" fillId="0" borderId="0" xfId="0" applyFont="1" applyAlignment="1">
      <alignment horizontal="left" vertical="center" wrapText="1"/>
    </xf>
    <xf numFmtId="0" fontId="87" fillId="0" borderId="0" xfId="0" applyFont="1" applyAlignment="1">
      <alignment horizontal="left" vertical="center" indent="3"/>
    </xf>
    <xf numFmtId="0" fontId="89" fillId="0" borderId="0" xfId="0" applyFont="1" applyAlignment="1">
      <alignment horizontal="left" vertical="center" wrapText="1" indent="2"/>
    </xf>
    <xf numFmtId="0" fontId="26" fillId="0" borderId="0" xfId="0" applyFont="1" applyAlignment="1" applyProtection="1">
      <protection locked="0"/>
    </xf>
    <xf numFmtId="0" fontId="25" fillId="0" borderId="0" xfId="0" applyFont="1" applyAlignment="1" applyProtection="1">
      <protection locked="0"/>
    </xf>
  </cellXfs>
  <cellStyles count="10">
    <cellStyle name="20% - Accent2" xfId="2" builtinId="34"/>
    <cellStyle name="Accent1" xfId="3" builtinId="29"/>
    <cellStyle name="Currency" xfId="1" builtinId="4"/>
    <cellStyle name="Good" xfId="6" builtinId="26"/>
    <cellStyle name="Heading 2" xfId="7" builtinId="17"/>
    <cellStyle name="Hyperlink 2" xfId="9" xr:uid="{CFC4F955-B4BB-4E01-9A2A-72AD46FF3115}"/>
    <cellStyle name="Neutral" xfId="5" builtinId="28"/>
    <cellStyle name="Normal" xfId="0" builtinId="0"/>
    <cellStyle name="Percent" xfId="4" builtinId="5"/>
    <cellStyle name="Title 2" xfId="8" xr:uid="{4E47F1E4-EC43-457A-8891-5306563B674C}"/>
  </cellStyles>
  <dxfs count="10">
    <dxf>
      <font>
        <color rgb="FF9C0006"/>
      </font>
      <fill>
        <patternFill>
          <bgColor rgb="FFFFC7CE"/>
        </patternFill>
      </fill>
    </dxf>
    <dxf>
      <font>
        <color rgb="FF9C0006"/>
      </font>
      <fill>
        <patternFill>
          <bgColor rgb="FFFFC7CE"/>
        </patternFill>
      </fill>
    </dxf>
    <dxf>
      <font>
        <color rgb="FF720000"/>
      </font>
      <fill>
        <patternFill>
          <bgColor rgb="FFFFFF00"/>
        </patternFill>
      </fill>
    </dxf>
    <dxf>
      <font>
        <color rgb="FF9C0006"/>
      </font>
      <fill>
        <patternFill>
          <bgColor rgb="FFFFC7CE"/>
        </patternFill>
      </fill>
    </dxf>
    <dxf>
      <font>
        <color rgb="FFFF9966"/>
      </font>
      <border>
        <left style="thin">
          <color auto="1"/>
        </left>
        <right style="thin">
          <color auto="1"/>
        </right>
        <top style="thin">
          <color auto="1"/>
        </top>
        <bottom style="thin">
          <color auto="1"/>
        </bottom>
        <vertical/>
        <horizontal/>
      </border>
    </dxf>
    <dxf>
      <font>
        <color auto="1"/>
      </font>
      <fill>
        <patternFill patternType="solid">
          <fgColor auto="1"/>
          <bgColor rgb="FFFFFFCC"/>
        </patternFill>
      </fill>
      <border>
        <vertical/>
        <horizontal/>
      </border>
    </dxf>
    <dxf>
      <fill>
        <gradientFill>
          <stop position="0">
            <color theme="0"/>
          </stop>
          <stop position="1">
            <color rgb="FFFFFF00"/>
          </stop>
        </gradientFill>
      </fill>
      <border>
        <vertical/>
        <horizontal/>
      </border>
    </dxf>
    <dxf>
      <font>
        <color rgb="FF9C5700"/>
      </font>
      <fill>
        <patternFill>
          <bgColor rgb="FFFFEB9C"/>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color rgb="FF720000"/>
      <color rgb="FFDFEAF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haredStrings" Target="sharedStrings.xml"/><Relationship Id="rId45"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1.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 Id="rId20" Type="http://schemas.openxmlformats.org/officeDocument/2006/relationships/worksheet" Target="worksheets/sheet20.xml"/><Relationship Id="rId41"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twoCellAnchor>
    <xdr:from>
      <xdr:col>2</xdr:col>
      <xdr:colOff>37670</xdr:colOff>
      <xdr:row>4</xdr:row>
      <xdr:rowOff>199876</xdr:rowOff>
    </xdr:from>
    <xdr:to>
      <xdr:col>2</xdr:col>
      <xdr:colOff>220550</xdr:colOff>
      <xdr:row>4</xdr:row>
      <xdr:rowOff>382756</xdr:rowOff>
    </xdr:to>
    <xdr:sp macro="" textlink="">
      <xdr:nvSpPr>
        <xdr:cNvPr id="2" name="Rectangle 1">
          <a:extLst>
            <a:ext uri="{FF2B5EF4-FFF2-40B4-BE49-F238E27FC236}">
              <a16:creationId xmlns:a16="http://schemas.microsoft.com/office/drawing/2014/main" id="{6ABAD0B6-E2F5-4F7B-A755-08EC07911E79}"/>
            </a:ext>
          </a:extLst>
        </xdr:cNvPr>
        <xdr:cNvSpPr/>
      </xdr:nvSpPr>
      <xdr:spPr>
        <a:xfrm>
          <a:off x="494870" y="647551"/>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l"/>
          <a:endParaRPr lang="en-US" sz="1100">
            <a:solidFill>
              <a:schemeClr val="bg1"/>
            </a:solidFill>
          </a:endParaRPr>
        </a:p>
      </xdr:txBody>
    </xdr:sp>
    <xdr:clientData fLocksWithSheet="0"/>
  </xdr:twoCellAnchor>
  <xdr:twoCellAnchor>
    <xdr:from>
      <xdr:col>2</xdr:col>
      <xdr:colOff>35217</xdr:colOff>
      <xdr:row>14</xdr:row>
      <xdr:rowOff>204711</xdr:rowOff>
    </xdr:from>
    <xdr:to>
      <xdr:col>2</xdr:col>
      <xdr:colOff>218097</xdr:colOff>
      <xdr:row>14</xdr:row>
      <xdr:rowOff>387591</xdr:rowOff>
    </xdr:to>
    <xdr:sp macro="" textlink="">
      <xdr:nvSpPr>
        <xdr:cNvPr id="3" name="Rectangle 2">
          <a:extLst>
            <a:ext uri="{FF2B5EF4-FFF2-40B4-BE49-F238E27FC236}">
              <a16:creationId xmlns:a16="http://schemas.microsoft.com/office/drawing/2014/main" id="{F81ABE09-2D73-4A2E-9E86-F172FCF313E5}"/>
            </a:ext>
          </a:extLst>
        </xdr:cNvPr>
        <xdr:cNvSpPr/>
      </xdr:nvSpPr>
      <xdr:spPr>
        <a:xfrm>
          <a:off x="492417" y="3471786"/>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31177</xdr:colOff>
      <xdr:row>17</xdr:row>
      <xdr:rowOff>154988</xdr:rowOff>
    </xdr:from>
    <xdr:to>
      <xdr:col>2</xdr:col>
      <xdr:colOff>214885</xdr:colOff>
      <xdr:row>17</xdr:row>
      <xdr:rowOff>337868</xdr:rowOff>
    </xdr:to>
    <xdr:sp macro="" textlink="">
      <xdr:nvSpPr>
        <xdr:cNvPr id="4" name="Rectangle 3">
          <a:extLst>
            <a:ext uri="{FF2B5EF4-FFF2-40B4-BE49-F238E27FC236}">
              <a16:creationId xmlns:a16="http://schemas.microsoft.com/office/drawing/2014/main" id="{58E9BA72-7DE4-4356-888A-01D23B6A15FB}"/>
            </a:ext>
          </a:extLst>
        </xdr:cNvPr>
        <xdr:cNvSpPr/>
      </xdr:nvSpPr>
      <xdr:spPr>
        <a:xfrm>
          <a:off x="488377" y="4336463"/>
          <a:ext cx="183708"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37528</xdr:colOff>
      <xdr:row>12</xdr:row>
      <xdr:rowOff>186518</xdr:rowOff>
    </xdr:from>
    <xdr:to>
      <xdr:col>2</xdr:col>
      <xdr:colOff>220408</xdr:colOff>
      <xdr:row>12</xdr:row>
      <xdr:rowOff>369398</xdr:rowOff>
    </xdr:to>
    <xdr:sp macro="" textlink="">
      <xdr:nvSpPr>
        <xdr:cNvPr id="5" name="Rectangle 4">
          <a:extLst>
            <a:ext uri="{FF2B5EF4-FFF2-40B4-BE49-F238E27FC236}">
              <a16:creationId xmlns:a16="http://schemas.microsoft.com/office/drawing/2014/main" id="{47C2D90F-AFD1-4964-B3BC-CA7A7ED3A4BA}"/>
            </a:ext>
          </a:extLst>
        </xdr:cNvPr>
        <xdr:cNvSpPr/>
      </xdr:nvSpPr>
      <xdr:spPr>
        <a:xfrm>
          <a:off x="494728" y="2586818"/>
          <a:ext cx="182880" cy="182880"/>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32242</xdr:colOff>
      <xdr:row>21</xdr:row>
      <xdr:rowOff>91897</xdr:rowOff>
    </xdr:from>
    <xdr:to>
      <xdr:col>2</xdr:col>
      <xdr:colOff>215122</xdr:colOff>
      <xdr:row>22</xdr:row>
      <xdr:rowOff>85110</xdr:rowOff>
    </xdr:to>
    <xdr:sp macro="" textlink="">
      <xdr:nvSpPr>
        <xdr:cNvPr id="6" name="Rectangle 5">
          <a:extLst>
            <a:ext uri="{FF2B5EF4-FFF2-40B4-BE49-F238E27FC236}">
              <a16:creationId xmlns:a16="http://schemas.microsoft.com/office/drawing/2014/main" id="{652670F1-7DA3-4D3E-9E35-C819B5943F2A}"/>
            </a:ext>
          </a:extLst>
        </xdr:cNvPr>
        <xdr:cNvSpPr/>
      </xdr:nvSpPr>
      <xdr:spPr>
        <a:xfrm>
          <a:off x="489442" y="533064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twoCellAnchor>
    <xdr:from>
      <xdr:col>2</xdr:col>
      <xdr:colOff>22717</xdr:colOff>
      <xdr:row>25</xdr:row>
      <xdr:rowOff>91897</xdr:rowOff>
    </xdr:from>
    <xdr:to>
      <xdr:col>2</xdr:col>
      <xdr:colOff>205597</xdr:colOff>
      <xdr:row>25</xdr:row>
      <xdr:rowOff>275610</xdr:rowOff>
    </xdr:to>
    <xdr:sp macro="" textlink="">
      <xdr:nvSpPr>
        <xdr:cNvPr id="7" name="Rectangle 6">
          <a:extLst>
            <a:ext uri="{FF2B5EF4-FFF2-40B4-BE49-F238E27FC236}">
              <a16:creationId xmlns:a16="http://schemas.microsoft.com/office/drawing/2014/main" id="{09082036-CBC2-459F-9F00-CBA0A1A1ADC7}"/>
            </a:ext>
          </a:extLst>
        </xdr:cNvPr>
        <xdr:cNvSpPr/>
      </xdr:nvSpPr>
      <xdr:spPr>
        <a:xfrm>
          <a:off x="479917" y="5864047"/>
          <a:ext cx="182880" cy="183713"/>
        </a:xfrm>
        <a:prstGeom prst="rect">
          <a:avLst/>
        </a:prstGeom>
        <a:noFill/>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en-US" sz="1100">
            <a:solidFill>
              <a:schemeClr val="bg1"/>
            </a:solidFill>
          </a:endParaRPr>
        </a:p>
      </xdr:txBody>
    </xdr:sp>
    <xdr:clientData fLocksWithSheet="0"/>
  </xdr:twoCellAnchor>
</xdr:wsDr>
</file>

<file path=xl/persons/person.xml><?xml version="1.0" encoding="utf-8"?>
<personList xmlns="http://schemas.microsoft.com/office/spreadsheetml/2018/threadedcomments" xmlns:x="http://schemas.openxmlformats.org/spreadsheetml/2006/main">
  <person displayName="Allen, Kenneth" id="{94F54C53-D1FD-4F7C-9502-6D262B955105}" userId="S::Kenneth.Allen@Illinois.gov::f6efede0-589b-4b63-93f6-a0be69bdad42"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noFill/>
      </a:spPr>
      <a:bodyPr vertOverflow="clip" horzOverflow="clip" rtlCol="0" anchor="ctr"/>
      <a:lstStyle>
        <a:defPPr algn="l">
          <a:defRPr sz="1100">
            <a:solidFill>
              <a:schemeClr val="bg1"/>
            </a:solidFill>
          </a:defRPr>
        </a:defPPr>
      </a:lstStyle>
      <a:style>
        <a:lnRef idx="2">
          <a:schemeClr val="dk1">
            <a:shade val="50000"/>
          </a:schemeClr>
        </a:lnRef>
        <a:fillRef idx="1">
          <a:schemeClr val="dk1"/>
        </a:fillRef>
        <a:effectRef idx="0">
          <a:schemeClr val="dk1"/>
        </a:effectRef>
        <a:fontRef idx="minor">
          <a:schemeClr val="lt1"/>
        </a:fontRef>
      </a:style>
    </a:sp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F31" dT="2024-04-01T21:27:36.13" personId="{94F54C53-D1FD-4F7C-9502-6D262B955105}" id="{E48D1DC8-8341-465A-B6E8-CF3DF91A962F}">
    <text>Compares number of Budget Categories with Section A.</text>
  </threadedComment>
  <threadedComment ref="F32" dT="2024-04-01T21:27:45.27" personId="{94F54C53-D1FD-4F7C-9502-6D262B955105}" id="{C6869808-8483-44B3-A67A-DDBA6A74BB81}">
    <text>Compares number of Budget Categories with Section B.</text>
  </threadedComment>
  <threadedComment ref="A34" dT="2024-04-01T21:12:18.77" personId="{94F54C53-D1FD-4F7C-9502-6D262B955105}" id="{81F56BA7-DBF8-493F-B7DD-8644CD3BAB74}">
    <text>This formula checks for consistency between this column &amp; Section A.  Budget may only be approved if this cell is blank or zero</text>
  </threadedComment>
  <threadedComment ref="A35" dT="2024-04-01T21:12:23.88" personId="{94F54C53-D1FD-4F7C-9502-6D262B955105}" id="{CF0DA366-0F08-4AB3-8423-385C0C9A7107}">
    <text>This formula checks for consistency between this column &amp; Section B.  Budget may only be approved if this cell is blank or zero</text>
  </threadedComment>
  <threadedComment ref="A36" dT="2024-03-12T18:58:27.85" personId="{94F54C53-D1FD-4F7C-9502-6D262B955105}" id="{391D77AE-5C92-4355-B627-B09F6F1AAB76}">
    <text>Budget may only be approved while this cell is zero.  Do not change the formula in this cell.</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printerSettings" Target="../printerSettings/printerSettings34.bin"/><Relationship Id="rId1" Type="http://schemas.openxmlformats.org/officeDocument/2006/relationships/hyperlink" Target="https://www.gpo.gov/fdsys/pkg/CFR-2014-title2-vol1/pdf/CFR-2014-title2-vol1-sec200-68.pdf" TargetMode="External"/></Relationships>
</file>

<file path=xl/worksheets/_rels/sheet3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5.bin"/><Relationship Id="rId4" Type="http://schemas.microsoft.com/office/2017/10/relationships/threadedComment" Target="../threadedComments/threadedComment1.xml"/></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P96"/>
  <sheetViews>
    <sheetView topLeftCell="A5" zoomScaleNormal="100" zoomScaleSheetLayoutView="100" workbookViewId="0">
      <selection activeCell="Q19" sqref="Q19"/>
    </sheetView>
  </sheetViews>
  <sheetFormatPr defaultColWidth="9.140625" defaultRowHeight="14.45"/>
  <cols>
    <col min="1" max="1" width="1.42578125" customWidth="1"/>
    <col min="2" max="13" width="9.42578125" customWidth="1"/>
    <col min="14" max="14" width="14.28515625" customWidth="1"/>
    <col min="15" max="15" width="2.7109375" customWidth="1"/>
    <col min="16" max="16" width="2.140625" customWidth="1"/>
  </cols>
  <sheetData>
    <row r="1" spans="2:16" ht="34.5" customHeight="1">
      <c r="B1" s="356" t="s">
        <v>0</v>
      </c>
      <c r="C1" s="356"/>
      <c r="D1" s="356"/>
      <c r="E1" s="356"/>
      <c r="F1" s="356"/>
      <c r="G1" s="356"/>
      <c r="H1" s="356"/>
      <c r="I1" s="356"/>
      <c r="J1" s="356"/>
      <c r="K1" s="356"/>
      <c r="L1" s="356"/>
      <c r="M1" s="356"/>
      <c r="N1" s="356"/>
      <c r="O1" s="356"/>
      <c r="P1" s="356"/>
    </row>
    <row r="2" spans="2:16" ht="12.75" customHeight="1">
      <c r="B2" s="36"/>
      <c r="C2" s="22"/>
      <c r="D2" s="22"/>
      <c r="E2" s="22"/>
      <c r="F2" s="22"/>
      <c r="G2" s="22"/>
      <c r="H2" s="22"/>
      <c r="I2" s="22"/>
      <c r="J2" s="22"/>
      <c r="K2" s="22"/>
      <c r="L2" s="22"/>
      <c r="M2" s="22"/>
      <c r="N2" s="22"/>
      <c r="O2" s="22"/>
      <c r="P2" s="22"/>
    </row>
    <row r="3" spans="2:16" ht="49.5" customHeight="1">
      <c r="B3" s="355" t="s">
        <v>1</v>
      </c>
      <c r="C3" s="355"/>
      <c r="D3" s="355"/>
      <c r="E3" s="355"/>
      <c r="F3" s="355"/>
      <c r="G3" s="355"/>
      <c r="H3" s="355"/>
      <c r="I3" s="355"/>
      <c r="J3" s="355"/>
      <c r="K3" s="355"/>
      <c r="L3" s="355"/>
      <c r="M3" s="355"/>
      <c r="N3" s="355"/>
      <c r="O3" s="355"/>
      <c r="P3" s="355"/>
    </row>
    <row r="4" spans="2:16" ht="9" customHeight="1">
      <c r="B4" s="37"/>
      <c r="C4" s="22"/>
      <c r="D4" s="22"/>
      <c r="E4" s="22"/>
      <c r="F4" s="22"/>
      <c r="G4" s="22"/>
      <c r="H4" s="22"/>
      <c r="I4" s="22"/>
      <c r="J4" s="22"/>
      <c r="K4" s="22"/>
      <c r="L4" s="22"/>
      <c r="M4" s="22"/>
      <c r="N4" s="22"/>
      <c r="O4" s="22"/>
      <c r="P4" s="22"/>
    </row>
    <row r="5" spans="2:16" ht="24.75" customHeight="1">
      <c r="B5" s="364" t="s">
        <v>2</v>
      </c>
      <c r="C5" s="364"/>
      <c r="D5" s="364"/>
      <c r="E5" s="364"/>
      <c r="F5" s="364"/>
      <c r="G5" s="364"/>
      <c r="H5" s="364"/>
      <c r="I5" s="364"/>
      <c r="J5" s="364"/>
      <c r="K5" s="364"/>
      <c r="L5" s="364"/>
      <c r="M5" s="364"/>
      <c r="N5" s="364"/>
      <c r="O5" s="364"/>
      <c r="P5" s="364"/>
    </row>
    <row r="6" spans="2:16" ht="22.5" customHeight="1">
      <c r="B6" s="357" t="s">
        <v>3</v>
      </c>
      <c r="C6" s="357"/>
      <c r="D6" s="357"/>
      <c r="E6" s="357"/>
      <c r="F6" s="357"/>
      <c r="G6" s="357"/>
      <c r="H6" s="357"/>
      <c r="I6" s="357"/>
      <c r="J6" s="357"/>
      <c r="K6" s="357"/>
      <c r="L6" s="357"/>
      <c r="M6" s="357"/>
      <c r="N6" s="357"/>
      <c r="O6" s="357"/>
      <c r="P6" s="357"/>
    </row>
    <row r="7" spans="2:16">
      <c r="B7" s="358" t="s">
        <v>4</v>
      </c>
      <c r="C7" s="358"/>
      <c r="D7" s="358"/>
      <c r="E7" s="358"/>
      <c r="F7" s="358"/>
      <c r="G7" s="358"/>
      <c r="H7" s="358"/>
      <c r="I7" s="358"/>
      <c r="J7" s="358"/>
      <c r="K7" s="358"/>
      <c r="L7" s="358"/>
      <c r="M7" s="358"/>
      <c r="N7" s="358"/>
      <c r="O7" s="358"/>
      <c r="P7" s="358"/>
    </row>
    <row r="8" spans="2:16" ht="24.75" customHeight="1">
      <c r="B8" s="355" t="s">
        <v>5</v>
      </c>
      <c r="C8" s="355"/>
      <c r="D8" s="355"/>
      <c r="E8" s="355"/>
      <c r="F8" s="355"/>
      <c r="G8" s="355"/>
      <c r="H8" s="355"/>
      <c r="I8" s="355"/>
      <c r="J8" s="355"/>
      <c r="K8" s="355"/>
      <c r="L8" s="355"/>
      <c r="M8" s="355"/>
      <c r="N8" s="355"/>
      <c r="O8" s="355"/>
      <c r="P8" s="355"/>
    </row>
    <row r="9" spans="2:16">
      <c r="B9" s="361" t="s">
        <v>6</v>
      </c>
      <c r="C9" s="361"/>
      <c r="D9" s="361"/>
      <c r="E9" s="361"/>
      <c r="F9" s="361"/>
      <c r="G9" s="361"/>
      <c r="H9" s="361"/>
      <c r="I9" s="361"/>
      <c r="J9" s="361"/>
      <c r="K9" s="361"/>
      <c r="L9" s="361"/>
      <c r="M9" s="361"/>
      <c r="N9" s="361"/>
      <c r="O9" s="361"/>
      <c r="P9" s="361"/>
    </row>
    <row r="10" spans="2:16" ht="21.75" customHeight="1">
      <c r="B10" s="355" t="s">
        <v>7</v>
      </c>
      <c r="C10" s="355"/>
      <c r="D10" s="355"/>
      <c r="E10" s="355"/>
      <c r="F10" s="355"/>
      <c r="G10" s="355"/>
      <c r="H10" s="355"/>
      <c r="I10" s="355"/>
      <c r="J10" s="355"/>
      <c r="K10" s="355"/>
      <c r="L10" s="355"/>
      <c r="M10" s="355"/>
      <c r="N10" s="355"/>
      <c r="O10" s="355"/>
      <c r="P10" s="355"/>
    </row>
    <row r="11" spans="2:16">
      <c r="B11" s="361" t="s">
        <v>8</v>
      </c>
      <c r="C11" s="361"/>
      <c r="D11" s="361"/>
      <c r="E11" s="361"/>
      <c r="F11" s="361"/>
      <c r="G11" s="361"/>
      <c r="H11" s="361"/>
      <c r="I11" s="361"/>
      <c r="J11" s="361"/>
      <c r="K11" s="361"/>
      <c r="L11" s="361"/>
      <c r="M11" s="361"/>
      <c r="N11" s="361"/>
      <c r="O11" s="361"/>
      <c r="P11" s="361"/>
    </row>
    <row r="12" spans="2:16">
      <c r="B12" s="345" t="s">
        <v>9</v>
      </c>
      <c r="C12" s="22"/>
      <c r="D12" s="22"/>
      <c r="E12" s="22"/>
      <c r="F12" s="22"/>
      <c r="G12" s="22"/>
      <c r="H12" s="22"/>
      <c r="I12" s="22"/>
      <c r="J12" s="22"/>
      <c r="K12" s="22"/>
      <c r="L12" s="22"/>
      <c r="M12" s="22"/>
      <c r="N12" s="22"/>
      <c r="O12" s="22"/>
      <c r="P12" s="22"/>
    </row>
    <row r="13" spans="2:16" ht="10.5" customHeight="1">
      <c r="B13" s="345"/>
      <c r="C13" s="22"/>
      <c r="D13" s="22"/>
      <c r="E13" s="22"/>
      <c r="F13" s="22"/>
      <c r="G13" s="22"/>
      <c r="H13" s="22"/>
      <c r="I13" s="22"/>
      <c r="J13" s="22"/>
      <c r="K13" s="22"/>
      <c r="L13" s="22"/>
      <c r="M13" s="22"/>
      <c r="N13" s="22"/>
      <c r="O13" s="22"/>
      <c r="P13" s="22"/>
    </row>
    <row r="14" spans="2:16">
      <c r="B14" s="345" t="s">
        <v>10</v>
      </c>
      <c r="C14" s="22"/>
      <c r="D14" s="22"/>
      <c r="E14" s="22"/>
      <c r="F14" s="22"/>
      <c r="G14" s="22"/>
      <c r="H14" s="22"/>
      <c r="I14" s="22"/>
      <c r="J14" s="22"/>
      <c r="K14" s="22"/>
      <c r="L14" s="22"/>
      <c r="M14" s="22"/>
      <c r="N14" s="22"/>
      <c r="O14" s="22"/>
      <c r="P14" s="22"/>
    </row>
    <row r="15" spans="2:16" ht="10.5" customHeight="1">
      <c r="B15" s="345"/>
      <c r="C15" s="22"/>
      <c r="D15" s="22"/>
      <c r="E15" s="22"/>
      <c r="F15" s="22"/>
      <c r="G15" s="22"/>
      <c r="H15" s="22"/>
      <c r="I15" s="22"/>
      <c r="J15" s="22"/>
      <c r="K15" s="22"/>
      <c r="L15" s="22"/>
      <c r="M15" s="22"/>
      <c r="N15" s="22"/>
      <c r="O15" s="22"/>
      <c r="P15" s="22"/>
    </row>
    <row r="16" spans="2:16">
      <c r="B16" s="46" t="s">
        <v>11</v>
      </c>
      <c r="C16" s="47"/>
      <c r="D16" s="47"/>
      <c r="E16" s="47"/>
      <c r="F16" s="47"/>
      <c r="G16" s="47"/>
      <c r="H16" s="47"/>
      <c r="I16" s="47"/>
      <c r="J16" s="47"/>
      <c r="K16" s="22"/>
      <c r="L16" s="22"/>
      <c r="M16" s="22"/>
      <c r="N16" s="22"/>
      <c r="O16" s="22"/>
      <c r="P16" s="22"/>
    </row>
    <row r="17" spans="2:16" ht="12.75" customHeight="1">
      <c r="B17" s="345"/>
      <c r="C17" s="22"/>
      <c r="D17" s="22"/>
      <c r="E17" s="22"/>
      <c r="F17" s="22"/>
      <c r="G17" s="22"/>
      <c r="H17" s="22"/>
      <c r="I17" s="22"/>
      <c r="J17" s="22"/>
      <c r="K17" s="22"/>
      <c r="L17" s="22"/>
      <c r="M17" s="22"/>
      <c r="N17" s="22"/>
      <c r="O17" s="22"/>
      <c r="P17" s="22"/>
    </row>
    <row r="18" spans="2:16" ht="27" customHeight="1">
      <c r="B18" s="364" t="s">
        <v>12</v>
      </c>
      <c r="C18" s="364"/>
      <c r="D18" s="364"/>
      <c r="E18" s="364"/>
      <c r="F18" s="364"/>
      <c r="G18" s="364"/>
      <c r="H18" s="364"/>
      <c r="I18" s="364"/>
      <c r="J18" s="364"/>
      <c r="K18" s="364"/>
      <c r="L18" s="364"/>
      <c r="M18" s="364"/>
      <c r="N18" s="364"/>
      <c r="O18" s="364"/>
      <c r="P18" s="364"/>
    </row>
    <row r="19" spans="2:16" ht="11.25" customHeight="1">
      <c r="B19" s="345"/>
      <c r="C19" s="22"/>
      <c r="D19" s="22"/>
      <c r="E19" s="22"/>
      <c r="F19" s="22"/>
      <c r="G19" s="22"/>
      <c r="H19" s="22"/>
      <c r="I19" s="22"/>
      <c r="J19" s="22"/>
      <c r="K19" s="22"/>
      <c r="L19" s="22"/>
      <c r="M19" s="22"/>
      <c r="N19" s="22"/>
      <c r="O19" s="22"/>
      <c r="P19" s="22"/>
    </row>
    <row r="20" spans="2:16" ht="41.25" customHeight="1">
      <c r="B20" s="362" t="s">
        <v>13</v>
      </c>
      <c r="C20" s="362"/>
      <c r="D20" s="362"/>
      <c r="E20" s="362"/>
      <c r="F20" s="362"/>
      <c r="G20" s="362"/>
      <c r="H20" s="362"/>
      <c r="I20" s="362"/>
      <c r="J20" s="362"/>
      <c r="K20" s="362"/>
      <c r="L20" s="362"/>
      <c r="M20" s="362"/>
      <c r="N20" s="362"/>
      <c r="O20" s="362"/>
      <c r="P20" s="362"/>
    </row>
    <row r="21" spans="2:16">
      <c r="B21" s="345" t="s">
        <v>14</v>
      </c>
      <c r="C21" s="22"/>
      <c r="D21" s="22"/>
      <c r="E21" s="22"/>
      <c r="F21" s="22"/>
      <c r="G21" s="22"/>
      <c r="H21" s="22"/>
      <c r="I21" s="22"/>
      <c r="J21" s="22"/>
      <c r="K21" s="22"/>
      <c r="L21" s="22"/>
      <c r="M21" s="22"/>
      <c r="N21" s="22"/>
      <c r="O21" s="22"/>
      <c r="P21" s="22"/>
    </row>
    <row r="22" spans="2:16" ht="22.5" customHeight="1">
      <c r="B22" s="364" t="s">
        <v>15</v>
      </c>
      <c r="C22" s="364"/>
      <c r="D22" s="364"/>
      <c r="E22" s="364"/>
      <c r="F22" s="364"/>
      <c r="G22" s="364"/>
      <c r="H22" s="364"/>
      <c r="I22" s="364"/>
      <c r="J22" s="364"/>
      <c r="K22" s="364"/>
      <c r="L22" s="364"/>
      <c r="M22" s="364"/>
      <c r="N22" s="364"/>
      <c r="O22" s="364"/>
      <c r="P22" s="28"/>
    </row>
    <row r="23" spans="2:16" ht="13.5" customHeight="1">
      <c r="B23" s="34"/>
      <c r="C23" s="31"/>
      <c r="D23" s="31"/>
      <c r="E23" s="31"/>
      <c r="F23" s="31"/>
      <c r="G23" s="31"/>
      <c r="H23" s="31"/>
      <c r="I23" s="31"/>
      <c r="J23" s="31"/>
      <c r="K23" s="31"/>
      <c r="L23" s="31"/>
      <c r="M23" s="31"/>
      <c r="N23" s="31"/>
      <c r="O23" s="31"/>
      <c r="P23" s="31"/>
    </row>
    <row r="24" spans="2:16">
      <c r="B24" s="35" t="s">
        <v>16</v>
      </c>
      <c r="C24" s="31"/>
      <c r="D24" s="31"/>
      <c r="E24" s="31"/>
      <c r="F24" s="31"/>
      <c r="G24" s="31"/>
      <c r="H24" s="31"/>
      <c r="I24" s="31"/>
      <c r="J24" s="31"/>
      <c r="K24" s="31"/>
      <c r="L24" s="31"/>
      <c r="M24" s="31"/>
      <c r="N24" s="31"/>
      <c r="O24" s="31"/>
      <c r="P24" s="31"/>
    </row>
    <row r="25" spans="2:16" ht="6" customHeight="1">
      <c r="B25" s="34"/>
      <c r="C25" s="31"/>
      <c r="D25" s="31"/>
      <c r="E25" s="31"/>
      <c r="F25" s="31"/>
      <c r="G25" s="31"/>
      <c r="H25" s="31"/>
      <c r="I25" s="31"/>
      <c r="J25" s="31"/>
      <c r="K25" s="31"/>
      <c r="L25" s="31"/>
      <c r="M25" s="31"/>
      <c r="N25" s="31"/>
      <c r="O25" s="31"/>
      <c r="P25" s="31"/>
    </row>
    <row r="26" spans="2:16" ht="15">
      <c r="B26" s="521" t="s">
        <v>17</v>
      </c>
      <c r="C26" s="31"/>
      <c r="D26" s="31"/>
      <c r="E26" s="31"/>
      <c r="F26" s="31"/>
      <c r="G26" s="31"/>
      <c r="H26" s="31"/>
      <c r="I26" s="31"/>
      <c r="J26" s="31"/>
      <c r="K26" s="31"/>
      <c r="L26" s="31"/>
      <c r="M26" s="31"/>
      <c r="N26" s="31"/>
      <c r="O26" s="31"/>
      <c r="P26" s="31"/>
    </row>
    <row r="27" spans="2:16" ht="9.75" customHeight="1">
      <c r="B27" s="34"/>
      <c r="C27" s="31"/>
      <c r="D27" s="31"/>
      <c r="E27" s="31"/>
      <c r="F27" s="31"/>
      <c r="G27" s="31"/>
      <c r="H27" s="31"/>
      <c r="I27" s="31"/>
      <c r="J27" s="31"/>
      <c r="K27" s="31"/>
      <c r="L27" s="31"/>
      <c r="M27" s="31"/>
      <c r="N27" s="31"/>
      <c r="O27" s="31"/>
      <c r="P27" s="31"/>
    </row>
    <row r="28" spans="2:16">
      <c r="B28" s="35" t="s">
        <v>18</v>
      </c>
      <c r="C28" s="31"/>
      <c r="D28" s="31"/>
      <c r="E28" s="31"/>
      <c r="F28" s="31"/>
      <c r="G28" s="31"/>
      <c r="H28" s="31"/>
      <c r="I28" s="31"/>
      <c r="J28" s="31"/>
      <c r="K28" s="31"/>
      <c r="L28" s="31"/>
      <c r="M28" s="31"/>
      <c r="N28" s="31"/>
      <c r="O28" s="31"/>
      <c r="P28" s="31"/>
    </row>
    <row r="29" spans="2:16">
      <c r="B29" s="30"/>
      <c r="C29" s="22"/>
      <c r="D29" s="22"/>
      <c r="E29" s="22"/>
      <c r="F29" s="22"/>
      <c r="G29" s="22"/>
      <c r="H29" s="22"/>
      <c r="I29" s="22"/>
      <c r="J29" s="22"/>
      <c r="K29" s="22"/>
      <c r="L29" s="22"/>
      <c r="M29" s="22"/>
      <c r="N29" s="22"/>
      <c r="O29" s="22"/>
      <c r="P29" s="22"/>
    </row>
    <row r="30" spans="2:16" ht="50.25" customHeight="1">
      <c r="B30" s="362" t="s">
        <v>19</v>
      </c>
      <c r="C30" s="362"/>
      <c r="D30" s="362"/>
      <c r="E30" s="362"/>
      <c r="F30" s="362"/>
      <c r="G30" s="362"/>
      <c r="H30" s="362"/>
      <c r="I30" s="362"/>
      <c r="J30" s="362"/>
      <c r="K30" s="362"/>
      <c r="L30" s="362"/>
      <c r="M30" s="362"/>
      <c r="N30" s="362"/>
      <c r="O30" s="362"/>
      <c r="P30" s="362"/>
    </row>
    <row r="31" spans="2:16">
      <c r="B31" s="361" t="s">
        <v>20</v>
      </c>
      <c r="C31" s="361"/>
      <c r="D31" s="361"/>
      <c r="E31" s="361"/>
      <c r="F31" s="361"/>
      <c r="G31" s="361"/>
      <c r="H31" s="361"/>
      <c r="I31" s="361"/>
      <c r="J31" s="361"/>
      <c r="K31" s="361"/>
      <c r="L31" s="361"/>
      <c r="M31" s="361"/>
      <c r="N31" s="361"/>
      <c r="O31" s="361"/>
      <c r="P31" s="361"/>
    </row>
    <row r="32" spans="2:16" ht="53.25" customHeight="1">
      <c r="B32" s="362" t="s">
        <v>21</v>
      </c>
      <c r="C32" s="362"/>
      <c r="D32" s="362"/>
      <c r="E32" s="362"/>
      <c r="F32" s="362"/>
      <c r="G32" s="362"/>
      <c r="H32" s="362"/>
      <c r="I32" s="362"/>
      <c r="J32" s="362"/>
      <c r="K32" s="362"/>
      <c r="L32" s="362"/>
      <c r="M32" s="362"/>
      <c r="N32" s="362"/>
      <c r="O32" s="362"/>
      <c r="P32" s="362"/>
    </row>
    <row r="33" spans="2:16">
      <c r="B33" s="38"/>
      <c r="C33" s="22"/>
      <c r="D33" s="22"/>
      <c r="E33" s="22"/>
      <c r="F33" s="22"/>
      <c r="G33" s="22"/>
      <c r="H33" s="22"/>
      <c r="I33" s="22"/>
      <c r="J33" s="22"/>
      <c r="K33" s="22"/>
      <c r="L33" s="22"/>
      <c r="M33" s="22"/>
      <c r="N33" s="22"/>
      <c r="O33" s="22"/>
      <c r="P33" s="22"/>
    </row>
    <row r="34" spans="2:16" ht="53.25" customHeight="1">
      <c r="B34" s="522" t="s">
        <v>22</v>
      </c>
      <c r="C34" s="362"/>
      <c r="D34" s="362"/>
      <c r="E34" s="362"/>
      <c r="F34" s="362"/>
      <c r="G34" s="362"/>
      <c r="H34" s="362"/>
      <c r="I34" s="362"/>
      <c r="J34" s="362"/>
      <c r="K34" s="362"/>
      <c r="L34" s="362"/>
      <c r="M34" s="362"/>
      <c r="N34" s="362"/>
      <c r="O34" s="362"/>
      <c r="P34" s="362"/>
    </row>
    <row r="35" spans="2:16">
      <c r="B35" s="345"/>
      <c r="C35" s="22"/>
      <c r="D35" s="22"/>
      <c r="E35" s="22"/>
      <c r="F35" s="22"/>
      <c r="G35" s="22"/>
      <c r="H35" s="22"/>
      <c r="I35" s="22"/>
      <c r="J35" s="22"/>
      <c r="K35" s="22"/>
      <c r="L35" s="22"/>
      <c r="M35" s="22"/>
      <c r="N35" s="22"/>
      <c r="O35" s="22"/>
      <c r="P35" s="22"/>
    </row>
    <row r="36" spans="2:16" ht="41.25" customHeight="1">
      <c r="B36" s="362" t="s">
        <v>23</v>
      </c>
      <c r="C36" s="362"/>
      <c r="D36" s="362"/>
      <c r="E36" s="362"/>
      <c r="F36" s="362"/>
      <c r="G36" s="362"/>
      <c r="H36" s="362"/>
      <c r="I36" s="362"/>
      <c r="J36" s="362"/>
      <c r="K36" s="362"/>
      <c r="L36" s="362"/>
      <c r="M36" s="362"/>
      <c r="N36" s="362"/>
      <c r="O36" s="362"/>
      <c r="P36" s="362"/>
    </row>
    <row r="37" spans="2:16" ht="6" customHeight="1">
      <c r="B37" s="345"/>
      <c r="C37" s="22"/>
      <c r="D37" s="22"/>
      <c r="E37" s="22"/>
      <c r="F37" s="22"/>
      <c r="G37" s="22"/>
      <c r="H37" s="22"/>
      <c r="I37" s="22"/>
      <c r="J37" s="22"/>
      <c r="K37" s="22"/>
      <c r="L37" s="22"/>
      <c r="M37" s="22"/>
      <c r="N37" s="22"/>
      <c r="O37" s="22"/>
      <c r="P37" s="22"/>
    </row>
    <row r="38" spans="2:16" ht="24.75" customHeight="1">
      <c r="B38" s="363" t="s">
        <v>24</v>
      </c>
      <c r="C38" s="363"/>
      <c r="D38" s="363"/>
      <c r="E38" s="363"/>
      <c r="F38" s="363"/>
      <c r="G38" s="363"/>
      <c r="H38" s="363"/>
      <c r="I38" s="363"/>
      <c r="J38" s="363"/>
      <c r="K38" s="363"/>
      <c r="L38" s="363"/>
      <c r="M38" s="363"/>
      <c r="N38" s="363"/>
      <c r="O38" s="363"/>
      <c r="P38" s="363"/>
    </row>
    <row r="39" spans="2:16">
      <c r="B39" s="358" t="s">
        <v>25</v>
      </c>
      <c r="C39" s="358"/>
      <c r="D39" s="358"/>
      <c r="E39" s="358"/>
      <c r="F39" s="358"/>
      <c r="G39" s="358"/>
      <c r="H39" s="358"/>
      <c r="I39" s="358"/>
      <c r="J39" s="358"/>
      <c r="K39" s="358"/>
      <c r="L39" s="358"/>
      <c r="M39" s="358"/>
      <c r="N39" s="358"/>
      <c r="O39" s="358"/>
      <c r="P39" s="358"/>
    </row>
    <row r="40" spans="2:16" ht="10.5" customHeight="1">
      <c r="B40" s="345"/>
      <c r="C40" s="22"/>
      <c r="D40" s="22"/>
      <c r="E40" s="22"/>
      <c r="F40" s="22"/>
      <c r="G40" s="22"/>
      <c r="H40" s="22"/>
      <c r="I40" s="22"/>
      <c r="J40" s="22"/>
      <c r="K40" s="22"/>
      <c r="L40" s="22"/>
      <c r="M40" s="22"/>
      <c r="N40" s="22"/>
      <c r="O40" s="22"/>
      <c r="P40" s="22"/>
    </row>
    <row r="41" spans="2:16" ht="38.25" customHeight="1">
      <c r="B41" s="360" t="s">
        <v>26</v>
      </c>
      <c r="C41" s="360"/>
      <c r="D41" s="360"/>
      <c r="E41" s="360"/>
      <c r="F41" s="360"/>
      <c r="G41" s="360"/>
      <c r="H41" s="360"/>
      <c r="I41" s="360"/>
      <c r="J41" s="360"/>
      <c r="K41" s="360"/>
      <c r="L41" s="360"/>
      <c r="M41" s="360"/>
      <c r="N41" s="360"/>
      <c r="O41" s="360"/>
      <c r="P41" s="360"/>
    </row>
    <row r="42" spans="2:16">
      <c r="B42" s="345"/>
      <c r="C42" s="22"/>
      <c r="D42" s="22"/>
      <c r="E42" s="22"/>
      <c r="F42" s="22"/>
      <c r="G42" s="22"/>
      <c r="H42" s="22"/>
      <c r="I42" s="22"/>
      <c r="J42" s="22"/>
      <c r="K42" s="22"/>
      <c r="L42" s="22"/>
      <c r="M42" s="22"/>
      <c r="N42" s="22"/>
      <c r="O42" s="22"/>
      <c r="P42" s="22"/>
    </row>
    <row r="43" spans="2:16" ht="15" customHeight="1">
      <c r="B43" s="361" t="s">
        <v>27</v>
      </c>
      <c r="C43" s="361"/>
      <c r="D43" s="361"/>
      <c r="E43" s="361"/>
      <c r="F43" s="361"/>
      <c r="G43" s="361"/>
      <c r="H43" s="361"/>
      <c r="I43" s="361"/>
      <c r="J43" s="361"/>
      <c r="K43" s="361"/>
      <c r="L43" s="361"/>
      <c r="M43" s="361"/>
      <c r="N43" s="361"/>
      <c r="O43" s="361"/>
      <c r="P43" s="361"/>
    </row>
    <row r="44" spans="2:16" ht="26.25" customHeight="1">
      <c r="B44" s="355" t="s">
        <v>28</v>
      </c>
      <c r="C44" s="355"/>
      <c r="D44" s="355"/>
      <c r="E44" s="355"/>
      <c r="F44" s="355"/>
      <c r="G44" s="355"/>
      <c r="H44" s="355"/>
      <c r="I44" s="355"/>
      <c r="J44" s="355"/>
      <c r="K44" s="355"/>
      <c r="L44" s="355"/>
      <c r="M44" s="355"/>
      <c r="N44" s="355"/>
      <c r="O44" s="355"/>
      <c r="P44" s="355"/>
    </row>
    <row r="45" spans="2:16">
      <c r="B45" s="345"/>
      <c r="C45" s="22"/>
      <c r="D45" s="22"/>
      <c r="E45" s="22"/>
      <c r="F45" s="22"/>
      <c r="G45" s="22"/>
      <c r="H45" s="22"/>
      <c r="I45" s="22"/>
      <c r="J45" s="22"/>
      <c r="K45" s="22"/>
      <c r="L45" s="22"/>
      <c r="M45" s="22"/>
      <c r="N45" s="22"/>
      <c r="O45" s="22"/>
      <c r="P45" s="22"/>
    </row>
    <row r="46" spans="2:16" ht="24.75" customHeight="1">
      <c r="B46" s="355" t="s">
        <v>29</v>
      </c>
      <c r="C46" s="355"/>
      <c r="D46" s="355"/>
      <c r="E46" s="355"/>
      <c r="F46" s="355"/>
      <c r="G46" s="355"/>
      <c r="H46" s="355"/>
      <c r="I46" s="355"/>
      <c r="J46" s="355"/>
      <c r="K46" s="355"/>
      <c r="L46" s="355"/>
      <c r="M46" s="355"/>
      <c r="N46" s="355"/>
      <c r="O46" s="355"/>
      <c r="P46" s="355"/>
    </row>
    <row r="47" spans="2:16">
      <c r="B47" s="345" t="s">
        <v>30</v>
      </c>
      <c r="C47" s="22"/>
      <c r="D47" s="22"/>
      <c r="E47" s="22"/>
      <c r="F47" s="22"/>
      <c r="G47" s="22"/>
      <c r="H47" s="22"/>
      <c r="I47" s="22"/>
      <c r="J47" s="22"/>
      <c r="K47" s="22"/>
      <c r="L47" s="22"/>
      <c r="M47" s="22"/>
      <c r="N47" s="22"/>
      <c r="O47" s="22"/>
      <c r="P47" s="22"/>
    </row>
    <row r="48" spans="2:16">
      <c r="B48" s="345"/>
      <c r="C48" s="22"/>
      <c r="D48" s="22"/>
      <c r="E48" s="22"/>
      <c r="F48" s="22"/>
      <c r="G48" s="22"/>
      <c r="H48" s="22"/>
      <c r="I48" s="22"/>
      <c r="J48" s="22"/>
      <c r="K48" s="22"/>
      <c r="L48" s="22"/>
      <c r="M48" s="22"/>
      <c r="N48" s="22"/>
      <c r="O48" s="22"/>
      <c r="P48" s="22"/>
    </row>
    <row r="49" spans="2:16">
      <c r="B49" s="46" t="s">
        <v>31</v>
      </c>
      <c r="C49" s="22"/>
      <c r="D49" s="22"/>
      <c r="E49" s="22"/>
      <c r="F49" s="22"/>
      <c r="G49" s="22"/>
      <c r="H49" s="22"/>
      <c r="I49" s="22"/>
      <c r="J49" s="22"/>
      <c r="K49" s="22"/>
      <c r="L49" s="22"/>
      <c r="M49" s="22"/>
      <c r="N49" s="22"/>
      <c r="O49" s="22"/>
      <c r="P49" s="22"/>
    </row>
    <row r="50" spans="2:16">
      <c r="B50" s="46"/>
      <c r="C50" s="22"/>
      <c r="D50" s="22"/>
      <c r="E50" s="22"/>
      <c r="F50" s="22"/>
      <c r="G50" s="22"/>
      <c r="H50" s="22"/>
      <c r="I50" s="22"/>
      <c r="J50" s="22"/>
      <c r="K50" s="22"/>
      <c r="L50" s="22"/>
      <c r="M50" s="22"/>
      <c r="N50" s="22"/>
      <c r="O50" s="22"/>
      <c r="P50" s="22"/>
    </row>
    <row r="51" spans="2:16">
      <c r="B51" s="46"/>
      <c r="C51" s="22"/>
      <c r="D51" s="22"/>
      <c r="E51" s="22"/>
      <c r="F51" s="22"/>
      <c r="G51" s="22"/>
      <c r="H51" s="22"/>
      <c r="I51" s="22"/>
      <c r="J51" s="22"/>
      <c r="K51" s="22"/>
      <c r="L51" s="22"/>
      <c r="M51" s="22"/>
      <c r="N51" s="22"/>
      <c r="O51" s="22"/>
      <c r="P51" s="22"/>
    </row>
    <row r="52" spans="2:16" ht="35.25" customHeight="1">
      <c r="B52" s="357" t="s">
        <v>32</v>
      </c>
      <c r="C52" s="357"/>
      <c r="D52" s="357"/>
      <c r="E52" s="357"/>
      <c r="F52" s="357"/>
      <c r="G52" s="357"/>
      <c r="H52" s="357"/>
      <c r="I52" s="357"/>
      <c r="J52" s="357"/>
      <c r="K52" s="357"/>
      <c r="L52" s="357"/>
      <c r="M52" s="357"/>
      <c r="N52" s="357"/>
      <c r="O52" s="357"/>
      <c r="P52" s="357"/>
    </row>
    <row r="53" spans="2:16">
      <c r="B53" s="358" t="s">
        <v>33</v>
      </c>
      <c r="C53" s="358"/>
      <c r="D53" s="358"/>
      <c r="E53" s="358"/>
      <c r="F53" s="358"/>
      <c r="G53" s="358"/>
      <c r="H53" s="358"/>
      <c r="I53" s="358"/>
      <c r="J53" s="358"/>
      <c r="K53" s="358"/>
      <c r="L53" s="358"/>
      <c r="M53" s="358"/>
      <c r="N53" s="358"/>
      <c r="O53" s="358"/>
      <c r="P53" s="358"/>
    </row>
    <row r="54" spans="2:16">
      <c r="B54" s="358" t="s">
        <v>34</v>
      </c>
      <c r="C54" s="358"/>
      <c r="D54" s="358"/>
      <c r="E54" s="358"/>
      <c r="F54" s="358"/>
      <c r="G54" s="358"/>
      <c r="H54" s="358"/>
      <c r="I54" s="358"/>
      <c r="J54" s="358"/>
      <c r="K54" s="358"/>
      <c r="L54" s="358"/>
      <c r="M54" s="358"/>
      <c r="N54" s="358"/>
      <c r="O54" s="358"/>
      <c r="P54" s="358"/>
    </row>
    <row r="55" spans="2:16">
      <c r="B55" s="29"/>
      <c r="C55" s="22"/>
      <c r="D55" s="22"/>
      <c r="E55" s="22"/>
      <c r="F55" s="22"/>
      <c r="G55" s="22"/>
      <c r="H55" s="22"/>
      <c r="I55" s="22"/>
      <c r="J55" s="22"/>
      <c r="K55" s="22"/>
      <c r="L55" s="22"/>
      <c r="M55" s="22"/>
      <c r="N55" s="22"/>
      <c r="O55" s="22"/>
      <c r="P55" s="22"/>
    </row>
    <row r="56" spans="2:16">
      <c r="B56" s="345"/>
      <c r="C56" s="22"/>
      <c r="D56" s="22"/>
      <c r="E56" s="22"/>
      <c r="F56" s="22"/>
      <c r="G56" s="22"/>
      <c r="H56" s="22"/>
      <c r="I56" s="22"/>
      <c r="J56" s="22"/>
      <c r="K56" s="22"/>
      <c r="L56" s="22"/>
      <c r="M56" s="22"/>
      <c r="N56" s="22"/>
      <c r="O56" s="22"/>
      <c r="P56" s="22"/>
    </row>
    <row r="57" spans="2:16" ht="39.75" customHeight="1">
      <c r="B57" s="355" t="s">
        <v>35</v>
      </c>
      <c r="C57" s="355"/>
      <c r="D57" s="355"/>
      <c r="E57" s="355"/>
      <c r="F57" s="355"/>
      <c r="G57" s="355"/>
      <c r="H57" s="355"/>
      <c r="I57" s="355"/>
      <c r="J57" s="355"/>
      <c r="K57" s="355"/>
      <c r="L57" s="355"/>
      <c r="M57" s="355"/>
      <c r="N57" s="355"/>
      <c r="O57" s="355"/>
      <c r="P57" s="355"/>
    </row>
    <row r="58" spans="2:16">
      <c r="B58" s="345"/>
      <c r="C58" s="22"/>
      <c r="D58" s="22"/>
      <c r="E58" s="22"/>
      <c r="F58" s="22"/>
      <c r="G58" s="22"/>
      <c r="H58" s="22"/>
      <c r="I58" s="22"/>
      <c r="J58" s="22"/>
      <c r="K58" s="22"/>
      <c r="L58" s="22"/>
      <c r="M58" s="22"/>
      <c r="N58" s="22"/>
      <c r="O58" s="22"/>
      <c r="P58" s="22"/>
    </row>
    <row r="59" spans="2:16">
      <c r="B59" s="37" t="s">
        <v>36</v>
      </c>
      <c r="C59" s="22"/>
      <c r="D59" s="22"/>
      <c r="E59" s="22"/>
      <c r="F59" s="22"/>
      <c r="G59" s="22"/>
      <c r="H59" s="22"/>
      <c r="I59" s="22"/>
      <c r="J59" s="22"/>
      <c r="K59" s="22"/>
      <c r="L59" s="22"/>
      <c r="M59" s="22"/>
      <c r="N59" s="22"/>
      <c r="O59" s="22"/>
      <c r="P59" s="22"/>
    </row>
    <row r="60" spans="2:16">
      <c r="B60" s="37"/>
      <c r="C60" s="22"/>
      <c r="D60" s="22"/>
      <c r="E60" s="22"/>
      <c r="F60" s="22"/>
      <c r="G60" s="22"/>
      <c r="H60" s="22"/>
      <c r="I60" s="22"/>
      <c r="J60" s="22"/>
      <c r="K60" s="22"/>
      <c r="L60" s="22"/>
      <c r="M60" s="22"/>
      <c r="N60" s="22"/>
      <c r="O60" s="22"/>
      <c r="P60" s="22"/>
    </row>
    <row r="61" spans="2:16" ht="24" customHeight="1">
      <c r="B61" s="359" t="s">
        <v>37</v>
      </c>
      <c r="C61" s="359"/>
      <c r="D61" s="359"/>
      <c r="E61" s="359"/>
      <c r="F61" s="359"/>
      <c r="G61" s="359"/>
      <c r="H61" s="359"/>
      <c r="I61" s="359"/>
      <c r="J61" s="359"/>
      <c r="K61" s="359"/>
      <c r="L61" s="359"/>
      <c r="M61" s="359"/>
      <c r="N61" s="359"/>
      <c r="O61" s="359"/>
      <c r="P61" s="359"/>
    </row>
    <row r="62" spans="2:16" ht="10.5" customHeight="1">
      <c r="B62" s="37"/>
      <c r="C62" s="22"/>
      <c r="D62" s="22"/>
      <c r="E62" s="22"/>
      <c r="F62" s="22"/>
      <c r="G62" s="22"/>
      <c r="H62" s="22"/>
      <c r="I62" s="22"/>
      <c r="J62" s="22"/>
      <c r="K62" s="22"/>
      <c r="L62" s="22"/>
      <c r="M62" s="22"/>
      <c r="N62" s="22"/>
      <c r="O62" s="22"/>
      <c r="P62" s="22"/>
    </row>
    <row r="63" spans="2:16">
      <c r="B63" s="39" t="s">
        <v>38</v>
      </c>
      <c r="C63" s="22"/>
      <c r="D63" s="22"/>
      <c r="E63" s="22"/>
      <c r="F63" s="22"/>
      <c r="G63" s="22"/>
      <c r="H63" s="22"/>
      <c r="I63" s="22"/>
      <c r="J63" s="22"/>
      <c r="K63" s="22"/>
      <c r="L63" s="22"/>
      <c r="M63" s="22"/>
      <c r="N63" s="22"/>
      <c r="O63" s="22"/>
      <c r="P63" s="22"/>
    </row>
    <row r="64" spans="2:16">
      <c r="B64" s="39" t="s">
        <v>39</v>
      </c>
      <c r="C64" s="22"/>
      <c r="D64" s="22"/>
      <c r="E64" s="22"/>
      <c r="F64" s="22"/>
      <c r="G64" s="22"/>
      <c r="H64" s="22"/>
      <c r="I64" s="22"/>
      <c r="J64" s="22"/>
      <c r="K64" s="22"/>
      <c r="L64" s="22"/>
      <c r="M64" s="22"/>
      <c r="N64" s="22"/>
      <c r="O64" s="22"/>
      <c r="P64" s="22"/>
    </row>
    <row r="65" spans="2:16">
      <c r="B65" s="39" t="s">
        <v>40</v>
      </c>
      <c r="C65" s="22"/>
      <c r="D65" s="22"/>
      <c r="E65" s="22"/>
      <c r="F65" s="22"/>
      <c r="G65" s="22"/>
      <c r="H65" s="22"/>
      <c r="I65" s="22"/>
      <c r="J65" s="22"/>
      <c r="K65" s="22"/>
      <c r="L65" s="22"/>
      <c r="M65" s="22"/>
      <c r="N65" s="22"/>
      <c r="O65" s="22"/>
      <c r="P65" s="22"/>
    </row>
    <row r="66" spans="2:16">
      <c r="B66" s="37"/>
      <c r="C66" s="22"/>
      <c r="D66" s="22"/>
      <c r="E66" s="22"/>
      <c r="F66" s="22"/>
      <c r="G66" s="22"/>
      <c r="H66" s="22"/>
      <c r="I66" s="22"/>
      <c r="J66" s="22"/>
      <c r="K66" s="22"/>
      <c r="L66" s="22"/>
      <c r="M66" s="22"/>
      <c r="N66" s="22"/>
      <c r="O66" s="22"/>
      <c r="P66" s="22"/>
    </row>
    <row r="67" spans="2:16">
      <c r="B67" s="37" t="s">
        <v>41</v>
      </c>
      <c r="C67" s="22"/>
      <c r="D67" s="22"/>
      <c r="E67" s="22"/>
      <c r="F67" s="22"/>
      <c r="G67" s="22"/>
      <c r="H67" s="22"/>
      <c r="I67" s="22"/>
      <c r="J67" s="22"/>
      <c r="K67" s="22"/>
      <c r="L67" s="22"/>
      <c r="M67" s="22"/>
      <c r="N67" s="22"/>
      <c r="O67" s="22"/>
      <c r="P67" s="22"/>
    </row>
    <row r="68" spans="2:16">
      <c r="B68" s="40"/>
      <c r="C68" s="22"/>
      <c r="D68" s="22"/>
      <c r="E68" s="22"/>
      <c r="F68" s="22"/>
      <c r="G68" s="22"/>
      <c r="H68" s="22"/>
      <c r="I68" s="22"/>
      <c r="J68" s="22"/>
      <c r="K68" s="22"/>
      <c r="L68" s="22"/>
      <c r="M68" s="22"/>
      <c r="N68" s="22"/>
      <c r="O68" s="22"/>
      <c r="P68" s="22"/>
    </row>
    <row r="69" spans="2:16">
      <c r="B69" s="345" t="s">
        <v>42</v>
      </c>
      <c r="C69" s="22"/>
      <c r="D69" s="22"/>
      <c r="E69" s="22"/>
      <c r="F69" s="22"/>
      <c r="G69" s="22"/>
      <c r="H69" s="22"/>
      <c r="I69" s="22"/>
      <c r="J69" s="22"/>
      <c r="K69" s="22"/>
      <c r="L69" s="22"/>
      <c r="M69" s="22"/>
      <c r="N69" s="22"/>
      <c r="O69" s="22"/>
      <c r="P69" s="22"/>
    </row>
    <row r="70" spans="2:16">
      <c r="B70" s="345"/>
      <c r="C70" s="22"/>
      <c r="D70" s="22"/>
      <c r="E70" s="22"/>
      <c r="F70" s="22"/>
      <c r="G70" s="22"/>
      <c r="H70" s="22"/>
      <c r="I70" s="22"/>
      <c r="J70" s="22"/>
      <c r="K70" s="22"/>
      <c r="L70" s="22"/>
      <c r="M70" s="22"/>
      <c r="N70" s="22"/>
      <c r="O70" s="22"/>
      <c r="P70" s="22"/>
    </row>
    <row r="71" spans="2:16" ht="53.25" customHeight="1">
      <c r="B71" s="355" t="s">
        <v>43</v>
      </c>
      <c r="C71" s="355"/>
      <c r="D71" s="355"/>
      <c r="E71" s="355"/>
      <c r="F71" s="355"/>
      <c r="G71" s="355"/>
      <c r="H71" s="355"/>
      <c r="I71" s="355"/>
      <c r="J71" s="355"/>
      <c r="K71" s="355"/>
      <c r="L71" s="355"/>
      <c r="M71" s="355"/>
      <c r="N71" s="355"/>
      <c r="O71" s="355"/>
      <c r="P71" s="355"/>
    </row>
    <row r="72" spans="2:16">
      <c r="B72" s="345"/>
      <c r="C72" s="22"/>
      <c r="D72" s="22"/>
      <c r="E72" s="22"/>
      <c r="F72" s="22"/>
      <c r="G72" s="22"/>
      <c r="H72" s="22"/>
      <c r="I72" s="22"/>
      <c r="J72" s="22"/>
      <c r="K72" s="22"/>
      <c r="L72" s="22"/>
      <c r="M72" s="22"/>
      <c r="N72" s="22"/>
      <c r="O72" s="22"/>
      <c r="P72" s="22"/>
    </row>
    <row r="73" spans="2:16">
      <c r="B73" s="345" t="s">
        <v>44</v>
      </c>
      <c r="C73" s="22"/>
      <c r="D73" s="22"/>
      <c r="E73" s="22"/>
      <c r="F73" s="22"/>
      <c r="G73" s="22"/>
      <c r="H73" s="22"/>
      <c r="I73" s="22"/>
      <c r="J73" s="22"/>
      <c r="K73" s="22"/>
      <c r="L73" s="22"/>
      <c r="M73" s="22"/>
      <c r="N73" s="22"/>
      <c r="O73" s="22"/>
      <c r="P73" s="22"/>
    </row>
    <row r="74" spans="2:16" ht="15.75" customHeight="1">
      <c r="B74" s="345"/>
      <c r="C74" s="22"/>
      <c r="D74" s="22"/>
      <c r="E74" s="22"/>
      <c r="F74" s="22"/>
      <c r="G74" s="22"/>
      <c r="H74" s="22"/>
      <c r="I74" s="22"/>
      <c r="J74" s="22"/>
      <c r="K74" s="22"/>
      <c r="L74" s="22"/>
      <c r="M74" s="22"/>
      <c r="N74" s="22"/>
      <c r="O74" s="22"/>
      <c r="P74" s="22"/>
    </row>
    <row r="75" spans="2:16" ht="23.25" customHeight="1">
      <c r="B75" s="345" t="s">
        <v>45</v>
      </c>
      <c r="C75" s="22"/>
      <c r="D75" s="22"/>
      <c r="E75" s="22"/>
      <c r="F75" s="22"/>
      <c r="G75" s="22"/>
      <c r="H75" s="22"/>
      <c r="I75" s="22"/>
      <c r="J75" s="22"/>
      <c r="K75" s="22"/>
      <c r="L75" s="22"/>
      <c r="M75" s="22"/>
      <c r="N75" s="22"/>
      <c r="O75" s="22"/>
      <c r="P75" s="22"/>
    </row>
    <row r="76" spans="2:16" ht="41.25" customHeight="1">
      <c r="B76" s="355" t="s">
        <v>46</v>
      </c>
      <c r="C76" s="355"/>
      <c r="D76" s="355"/>
      <c r="E76" s="355"/>
      <c r="F76" s="355"/>
      <c r="G76" s="355"/>
      <c r="H76" s="355"/>
      <c r="I76" s="355"/>
      <c r="J76" s="355"/>
      <c r="K76" s="355"/>
      <c r="L76" s="355"/>
      <c r="M76" s="355"/>
      <c r="N76" s="355"/>
      <c r="O76" s="355"/>
      <c r="P76" s="355"/>
    </row>
    <row r="77" spans="2:16">
      <c r="B77" s="345" t="s">
        <v>47</v>
      </c>
      <c r="C77" s="22"/>
      <c r="D77" s="22"/>
      <c r="E77" s="22"/>
      <c r="F77" s="22"/>
      <c r="G77" s="22"/>
      <c r="H77" s="22"/>
      <c r="I77" s="22"/>
      <c r="J77" s="22"/>
      <c r="K77" s="22"/>
      <c r="L77" s="22"/>
      <c r="M77" s="22"/>
      <c r="N77" s="22"/>
      <c r="O77" s="22"/>
      <c r="P77" s="22"/>
    </row>
    <row r="78" spans="2:16">
      <c r="B78" s="345" t="s">
        <v>48</v>
      </c>
      <c r="C78" s="22"/>
      <c r="D78" s="22"/>
      <c r="E78" s="22"/>
      <c r="F78" s="22"/>
      <c r="G78" s="22"/>
      <c r="H78" s="22"/>
      <c r="I78" s="22"/>
      <c r="J78" s="22"/>
      <c r="K78" s="22"/>
      <c r="L78" s="22"/>
      <c r="M78" s="22"/>
      <c r="N78" s="22"/>
      <c r="O78" s="22"/>
      <c r="P78" s="22"/>
    </row>
    <row r="79" spans="2:16">
      <c r="B79" s="345" t="s">
        <v>49</v>
      </c>
      <c r="C79" s="22"/>
      <c r="D79" s="22"/>
      <c r="E79" s="22"/>
      <c r="F79" s="22"/>
      <c r="G79" s="22"/>
      <c r="H79" s="22"/>
      <c r="I79" s="22"/>
      <c r="J79" s="22"/>
      <c r="K79" s="22"/>
      <c r="L79" s="22"/>
      <c r="M79" s="22"/>
      <c r="N79" s="22"/>
      <c r="O79" s="22"/>
      <c r="P79" s="22"/>
    </row>
    <row r="80" spans="2:16">
      <c r="B80" s="345" t="s">
        <v>50</v>
      </c>
      <c r="C80" s="22"/>
      <c r="D80" s="22"/>
      <c r="E80" s="22"/>
      <c r="F80" s="22"/>
      <c r="G80" s="22"/>
      <c r="H80" s="22"/>
      <c r="I80" s="22"/>
      <c r="J80" s="22"/>
      <c r="K80" s="22"/>
      <c r="L80" s="22"/>
      <c r="M80" s="22"/>
      <c r="N80" s="22"/>
      <c r="O80" s="22"/>
      <c r="P80" s="22"/>
    </row>
    <row r="81" spans="2:16">
      <c r="B81" s="345" t="s">
        <v>51</v>
      </c>
      <c r="C81" s="22"/>
      <c r="D81" s="22"/>
      <c r="E81" s="22"/>
      <c r="F81" s="22"/>
      <c r="G81" s="22"/>
      <c r="H81" s="22"/>
      <c r="I81" s="22"/>
      <c r="J81" s="22"/>
      <c r="K81" s="22"/>
      <c r="L81" s="22"/>
      <c r="M81" s="22"/>
      <c r="N81" s="22"/>
      <c r="O81" s="22"/>
      <c r="P81" s="22"/>
    </row>
    <row r="82" spans="2:16">
      <c r="B82" s="345" t="s">
        <v>52</v>
      </c>
      <c r="C82" s="22"/>
      <c r="D82" s="22"/>
      <c r="E82" s="22"/>
      <c r="F82" s="22"/>
      <c r="G82" s="22"/>
      <c r="H82" s="22"/>
      <c r="I82" s="22"/>
      <c r="J82" s="22"/>
      <c r="K82" s="22"/>
      <c r="L82" s="22"/>
      <c r="M82" s="22"/>
      <c r="N82" s="22"/>
      <c r="O82" s="22"/>
      <c r="P82" s="22"/>
    </row>
    <row r="83" spans="2:16">
      <c r="B83" s="345" t="s">
        <v>53</v>
      </c>
      <c r="C83" s="22"/>
      <c r="D83" s="22"/>
      <c r="E83" s="22"/>
      <c r="F83" s="22"/>
      <c r="G83" s="22"/>
      <c r="H83" s="22"/>
      <c r="I83" s="22"/>
      <c r="J83" s="22"/>
      <c r="K83" s="22"/>
      <c r="L83" s="22"/>
      <c r="M83" s="22"/>
      <c r="N83" s="22"/>
      <c r="O83" s="22"/>
      <c r="P83" s="22"/>
    </row>
    <row r="84" spans="2:16">
      <c r="B84" s="345" t="s">
        <v>54</v>
      </c>
      <c r="C84" s="22"/>
      <c r="D84" s="22"/>
      <c r="E84" s="22"/>
      <c r="F84" s="22"/>
      <c r="G84" s="22"/>
      <c r="H84" s="22"/>
      <c r="I84" s="22"/>
      <c r="J84" s="22"/>
      <c r="K84" s="22"/>
      <c r="L84" s="22"/>
      <c r="M84" s="22"/>
      <c r="N84" s="22"/>
      <c r="O84" s="22"/>
      <c r="P84" s="22"/>
    </row>
    <row r="85" spans="2:16">
      <c r="B85" s="345" t="s">
        <v>55</v>
      </c>
      <c r="C85" s="22"/>
      <c r="D85" s="22"/>
      <c r="E85" s="22"/>
      <c r="F85" s="22"/>
      <c r="G85" s="22"/>
      <c r="H85" s="22"/>
      <c r="I85" s="22"/>
      <c r="J85" s="22"/>
      <c r="K85" s="22"/>
      <c r="L85" s="22"/>
      <c r="M85" s="22"/>
      <c r="N85" s="22"/>
      <c r="O85" s="22"/>
      <c r="P85" s="22"/>
    </row>
    <row r="86" spans="2:16">
      <c r="B86" s="345" t="s">
        <v>56</v>
      </c>
      <c r="C86" s="22"/>
      <c r="D86" s="22"/>
      <c r="E86" s="22"/>
      <c r="F86" s="22"/>
      <c r="G86" s="22"/>
      <c r="H86" s="22"/>
      <c r="I86" s="22"/>
      <c r="J86" s="22"/>
      <c r="K86" s="22"/>
      <c r="L86" s="22"/>
      <c r="M86" s="22"/>
      <c r="N86" s="22"/>
      <c r="O86" s="22"/>
      <c r="P86" s="22"/>
    </row>
    <row r="87" spans="2:16" ht="45.75" customHeight="1">
      <c r="B87" s="355" t="s">
        <v>57</v>
      </c>
      <c r="C87" s="355"/>
      <c r="D87" s="355"/>
      <c r="E87" s="355"/>
      <c r="F87" s="355"/>
      <c r="G87" s="355"/>
      <c r="H87" s="355"/>
      <c r="I87" s="355"/>
      <c r="J87" s="355"/>
      <c r="K87" s="355"/>
      <c r="L87" s="355"/>
      <c r="M87" s="355"/>
      <c r="N87" s="355"/>
      <c r="O87" s="355"/>
      <c r="P87" s="355"/>
    </row>
    <row r="88" spans="2:16">
      <c r="B88" s="29" t="s">
        <v>58</v>
      </c>
      <c r="C88" s="22"/>
      <c r="D88" s="22"/>
      <c r="E88" s="22"/>
      <c r="F88" s="22"/>
      <c r="G88" s="22"/>
      <c r="H88" s="22"/>
      <c r="I88" s="22"/>
      <c r="J88" s="22"/>
      <c r="K88" s="22"/>
      <c r="L88" s="22"/>
      <c r="M88" s="22"/>
      <c r="N88" s="22"/>
      <c r="O88" s="22"/>
      <c r="P88" s="22"/>
    </row>
    <row r="89" spans="2:16">
      <c r="B89" s="345"/>
      <c r="C89" s="22"/>
      <c r="D89" s="22"/>
      <c r="E89" s="22"/>
      <c r="F89" s="22"/>
      <c r="G89" s="22"/>
      <c r="H89" s="22"/>
      <c r="I89" s="22"/>
      <c r="J89" s="22"/>
      <c r="K89" s="22"/>
      <c r="L89" s="22"/>
      <c r="M89" s="22"/>
      <c r="N89" s="22"/>
      <c r="O89" s="22"/>
      <c r="P89" s="22"/>
    </row>
    <row r="90" spans="2:16" ht="51.75" customHeight="1">
      <c r="B90" s="355" t="s">
        <v>59</v>
      </c>
      <c r="C90" s="355"/>
      <c r="D90" s="355"/>
      <c r="E90" s="355"/>
      <c r="F90" s="355"/>
      <c r="G90" s="355"/>
      <c r="H90" s="355"/>
      <c r="I90" s="355"/>
      <c r="J90" s="355"/>
      <c r="K90" s="355"/>
      <c r="L90" s="355"/>
      <c r="M90" s="355"/>
      <c r="N90" s="355"/>
      <c r="O90" s="355"/>
      <c r="P90" s="355"/>
    </row>
    <row r="91" spans="2:16">
      <c r="B91" s="22"/>
      <c r="C91" s="22"/>
      <c r="D91" s="22"/>
      <c r="E91" s="22"/>
      <c r="F91" s="22"/>
      <c r="G91" s="22"/>
      <c r="H91" s="22"/>
      <c r="I91" s="22"/>
      <c r="J91" s="22"/>
      <c r="K91" s="22"/>
      <c r="L91" s="22"/>
      <c r="M91" s="22"/>
      <c r="N91" s="22"/>
      <c r="O91" s="22"/>
      <c r="P91" s="22"/>
    </row>
    <row r="92" spans="2:16">
      <c r="B92" s="332" t="s">
        <v>60</v>
      </c>
      <c r="C92" s="333"/>
      <c r="D92" s="333"/>
      <c r="E92" s="333"/>
    </row>
    <row r="93" spans="2:16">
      <c r="B93" s="126" t="s">
        <v>61</v>
      </c>
    </row>
    <row r="94" spans="2:16">
      <c r="B94" s="126" t="s">
        <v>62</v>
      </c>
    </row>
    <row r="95" spans="2:16">
      <c r="B95" s="126" t="s">
        <v>63</v>
      </c>
    </row>
    <row r="96" spans="2:16">
      <c r="B96" s="126" t="s">
        <v>64</v>
      </c>
    </row>
  </sheetData>
  <mergeCells count="32">
    <mergeCell ref="B3:P3"/>
    <mergeCell ref="B5:P5"/>
    <mergeCell ref="B6:P6"/>
    <mergeCell ref="B7:P7"/>
    <mergeCell ref="B8:P8"/>
    <mergeCell ref="B87:P87"/>
    <mergeCell ref="B9:P9"/>
    <mergeCell ref="B22:O22"/>
    <mergeCell ref="B39:P39"/>
    <mergeCell ref="B10:P10"/>
    <mergeCell ref="B11:P11"/>
    <mergeCell ref="B18:P18"/>
    <mergeCell ref="B20:P20"/>
    <mergeCell ref="B30:P30"/>
    <mergeCell ref="B31:P31"/>
    <mergeCell ref="B32:P32"/>
    <mergeCell ref="B90:P90"/>
    <mergeCell ref="B1:P1"/>
    <mergeCell ref="B52:P52"/>
    <mergeCell ref="B53:P53"/>
    <mergeCell ref="B54:P54"/>
    <mergeCell ref="B57:P57"/>
    <mergeCell ref="B61:P61"/>
    <mergeCell ref="B71:P71"/>
    <mergeCell ref="B41:P41"/>
    <mergeCell ref="B43:P43"/>
    <mergeCell ref="B44:P44"/>
    <mergeCell ref="B46:P46"/>
    <mergeCell ref="B34:P34"/>
    <mergeCell ref="B36:P36"/>
    <mergeCell ref="B38:P38"/>
    <mergeCell ref="B76:P76"/>
  </mergeCells>
  <printOptions horizontalCentered="1"/>
  <pageMargins left="0.25" right="0.25" top="0.25" bottom="0.5" header="0.3" footer="0.3"/>
  <pageSetup scale="99" fitToHeight="0" orientation="landscape" blackAndWhite="1" r:id="rId1"/>
  <headerFooter>
    <oddFooter>&amp;L&amp;F&amp;CPage &amp;P of &amp;N&amp;R&amp;A</oddFooter>
  </headerFooter>
  <rowBreaks count="1" manualBreakCount="1">
    <brk id="51" max="1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filterMode="1">
    <pageSetUpPr fitToPage="1"/>
  </sheetPr>
  <dimension ref="A1:G138"/>
  <sheetViews>
    <sheetView topLeftCell="A15" zoomScaleNormal="100" zoomScaleSheetLayoutView="100" workbookViewId="0">
      <selection activeCell="E18" sqref="E18:F18"/>
    </sheetView>
  </sheetViews>
  <sheetFormatPr defaultColWidth="9.140625" defaultRowHeight="14.45"/>
  <cols>
    <col min="1" max="1" width="22.140625" style="6" customWidth="1"/>
    <col min="2" max="2" width="32.85546875" customWidth="1"/>
    <col min="3" max="3" width="18.85546875" customWidth="1"/>
    <col min="4" max="4" width="26.5703125" customWidth="1"/>
    <col min="5" max="5" width="15.42578125" customWidth="1"/>
    <col min="6" max="6" width="19.7109375" customWidth="1"/>
  </cols>
  <sheetData>
    <row r="1" spans="1:7" ht="21" customHeight="1">
      <c r="A1" s="337" t="s">
        <v>65</v>
      </c>
      <c r="B1" s="402" t="s">
        <v>66</v>
      </c>
      <c r="C1" s="403"/>
      <c r="D1" s="404"/>
      <c r="E1" s="371" t="s">
        <v>67</v>
      </c>
      <c r="F1" s="372"/>
    </row>
    <row r="2" spans="1:7" ht="36" customHeight="1">
      <c r="A2" s="337" t="s">
        <v>68</v>
      </c>
      <c r="B2" s="191"/>
      <c r="C2" s="61" t="s">
        <v>69</v>
      </c>
      <c r="D2" s="193"/>
      <c r="E2" s="61" t="s">
        <v>70</v>
      </c>
      <c r="F2" s="194"/>
      <c r="G2" s="196" t="s">
        <v>71</v>
      </c>
    </row>
    <row r="3" spans="1:7" ht="36" customHeight="1">
      <c r="A3" s="60" t="s">
        <v>72</v>
      </c>
      <c r="B3" s="192" t="s">
        <v>73</v>
      </c>
      <c r="C3" s="60" t="s">
        <v>74</v>
      </c>
      <c r="D3" s="174" t="s">
        <v>75</v>
      </c>
      <c r="E3" s="337" t="s">
        <v>76</v>
      </c>
      <c r="F3" s="194">
        <v>2025</v>
      </c>
      <c r="G3" s="19"/>
    </row>
    <row r="4" spans="1:7" ht="20.25" customHeight="1">
      <c r="A4" s="375" t="s">
        <v>77</v>
      </c>
      <c r="B4" s="375"/>
      <c r="C4" s="375"/>
      <c r="D4" s="375"/>
      <c r="E4" s="66" t="s">
        <v>78</v>
      </c>
      <c r="F4" s="194"/>
      <c r="G4" s="175"/>
    </row>
    <row r="5" spans="1:7" ht="17.25" customHeight="1">
      <c r="A5" s="382" t="s">
        <v>79</v>
      </c>
      <c r="B5" s="383"/>
      <c r="C5" s="383"/>
      <c r="D5" s="384"/>
      <c r="E5" s="371" t="s">
        <v>80</v>
      </c>
      <c r="F5" s="372"/>
    </row>
    <row r="6" spans="1:7" ht="17.25" customHeight="1" thickBot="1">
      <c r="A6" s="385" t="s">
        <v>81</v>
      </c>
      <c r="B6" s="386"/>
      <c r="C6" s="386"/>
      <c r="D6" s="387"/>
      <c r="E6" s="388">
        <f>+E38</f>
        <v>0</v>
      </c>
      <c r="F6" s="389"/>
    </row>
    <row r="7" spans="1:7" ht="24" customHeight="1" thickBot="1">
      <c r="A7" s="376" t="s">
        <v>82</v>
      </c>
      <c r="B7" s="377"/>
      <c r="C7" s="378"/>
      <c r="D7" s="379"/>
      <c r="E7" s="379"/>
      <c r="F7" s="380"/>
    </row>
    <row r="8" spans="1:7" ht="38.25" customHeight="1">
      <c r="A8" s="373" t="s">
        <v>83</v>
      </c>
      <c r="B8" s="374"/>
      <c r="C8" s="373" t="s">
        <v>84</v>
      </c>
      <c r="D8" s="374"/>
      <c r="E8" s="390" t="s">
        <v>85</v>
      </c>
      <c r="F8" s="391"/>
    </row>
    <row r="9" spans="1:7" ht="18.95" customHeight="1">
      <c r="A9" s="365" t="s">
        <v>86</v>
      </c>
      <c r="B9" s="365"/>
      <c r="C9" s="369">
        <v>200.43</v>
      </c>
      <c r="D9" s="369"/>
      <c r="E9" s="381">
        <f>+Personnel!G136</f>
        <v>0</v>
      </c>
      <c r="F9" s="381"/>
    </row>
    <row r="10" spans="1:7" ht="18.95" customHeight="1">
      <c r="A10" s="365" t="s">
        <v>87</v>
      </c>
      <c r="B10" s="365"/>
      <c r="C10" s="370">
        <v>200.43100000000001</v>
      </c>
      <c r="D10" s="370"/>
      <c r="E10" s="381">
        <f>+'Fringe Benefits'!E135</f>
        <v>0</v>
      </c>
      <c r="F10" s="381"/>
    </row>
    <row r="11" spans="1:7" ht="18.95" customHeight="1">
      <c r="A11" s="365" t="s">
        <v>88</v>
      </c>
      <c r="B11" s="365"/>
      <c r="C11" s="370">
        <v>200.47399999999999</v>
      </c>
      <c r="D11" s="370"/>
      <c r="E11" s="381">
        <f>+Travel!G135</f>
        <v>0</v>
      </c>
      <c r="F11" s="381"/>
    </row>
    <row r="12" spans="1:7" ht="18.95" customHeight="1">
      <c r="A12" s="365" t="s">
        <v>89</v>
      </c>
      <c r="B12" s="365"/>
      <c r="C12" s="370">
        <v>200.43899999999999</v>
      </c>
      <c r="D12" s="370"/>
      <c r="E12" s="381">
        <f>+'Equipment '!D135</f>
        <v>0</v>
      </c>
      <c r="F12" s="381"/>
    </row>
    <row r="13" spans="1:7" ht="18.95" customHeight="1">
      <c r="A13" s="365" t="s">
        <v>90</v>
      </c>
      <c r="B13" s="365"/>
      <c r="C13" s="370">
        <v>200.94</v>
      </c>
      <c r="D13" s="370"/>
      <c r="E13" s="381">
        <f>+Supplies!D134</f>
        <v>0</v>
      </c>
      <c r="F13" s="381"/>
    </row>
    <row r="14" spans="1:7" ht="18.95" customHeight="1">
      <c r="A14" s="365" t="s">
        <v>91</v>
      </c>
      <c r="B14" s="365"/>
      <c r="C14" s="370" t="s">
        <v>92</v>
      </c>
      <c r="D14" s="370"/>
      <c r="E14" s="381">
        <f>+'Contractual Services'!C137</f>
        <v>0</v>
      </c>
      <c r="F14" s="381"/>
    </row>
    <row r="15" spans="1:7" ht="18.95" customHeight="1">
      <c r="A15" s="365" t="s">
        <v>93</v>
      </c>
      <c r="B15" s="365"/>
      <c r="C15" s="370">
        <v>200.459</v>
      </c>
      <c r="D15" s="370"/>
      <c r="E15" s="381">
        <f>+Consultant!G407+Consultant!G134</f>
        <v>0</v>
      </c>
      <c r="F15" s="381"/>
    </row>
    <row r="16" spans="1:7" ht="18.95" hidden="1" customHeight="1">
      <c r="A16" s="365" t="s">
        <v>94</v>
      </c>
      <c r="B16" s="365"/>
      <c r="C16" s="370"/>
      <c r="D16" s="370"/>
      <c r="E16" s="381">
        <f ca="1">+'Construction '!C134</f>
        <v>2167334.0499999998</v>
      </c>
      <c r="F16" s="381"/>
    </row>
    <row r="17" spans="1:6" ht="18.95" customHeight="1">
      <c r="A17" s="365" t="s">
        <v>95</v>
      </c>
      <c r="B17" s="365"/>
      <c r="C17" s="370">
        <v>200.465</v>
      </c>
      <c r="D17" s="370"/>
      <c r="E17" s="381">
        <f>+'Occupancy '!F135</f>
        <v>0</v>
      </c>
      <c r="F17" s="381"/>
    </row>
    <row r="18" spans="1:6" ht="18.95" customHeight="1">
      <c r="A18" s="365" t="s">
        <v>96</v>
      </c>
      <c r="B18" s="365"/>
      <c r="C18" s="370">
        <v>200.87</v>
      </c>
      <c r="D18" s="370"/>
      <c r="E18" s="381">
        <f>+'R &amp; D '!C134</f>
        <v>0</v>
      </c>
      <c r="F18" s="381"/>
    </row>
    <row r="19" spans="1:6" ht="18.95" customHeight="1">
      <c r="A19" s="365" t="s">
        <v>97</v>
      </c>
      <c r="B19" s="365"/>
      <c r="C19" s="370"/>
      <c r="D19" s="370"/>
      <c r="E19" s="381">
        <f>+'Telecommunications '!F135</f>
        <v>0</v>
      </c>
      <c r="F19" s="381"/>
    </row>
    <row r="20" spans="1:6" ht="18.95" customHeight="1">
      <c r="A20" s="365" t="s">
        <v>98</v>
      </c>
      <c r="B20" s="365"/>
      <c r="C20" s="370">
        <v>200.47200000000001</v>
      </c>
      <c r="D20" s="370"/>
      <c r="E20" s="381">
        <f>+'Training &amp; Education'!F135</f>
        <v>0</v>
      </c>
      <c r="F20" s="381"/>
    </row>
    <row r="21" spans="1:6" ht="18.95" customHeight="1">
      <c r="A21" s="365" t="s">
        <v>99</v>
      </c>
      <c r="B21" s="365"/>
      <c r="C21" s="370" t="s">
        <v>100</v>
      </c>
      <c r="D21" s="370"/>
      <c r="E21" s="381">
        <f>+'Direct Administrative '!G135</f>
        <v>0</v>
      </c>
      <c r="F21" s="381"/>
    </row>
    <row r="22" spans="1:6" ht="18.95" customHeight="1">
      <c r="A22" s="365" t="s">
        <v>101</v>
      </c>
      <c r="B22" s="365"/>
      <c r="C22" s="370"/>
      <c r="D22" s="370"/>
      <c r="E22" s="381">
        <f>+'Miscellaneous (other) Costs '!F135</f>
        <v>0</v>
      </c>
      <c r="F22" s="381"/>
    </row>
    <row r="23" spans="1:6" ht="18.95" customHeight="1">
      <c r="A23" s="365" t="str">
        <f>+'Related Instruction'!$A$2&amp;'Related Instruction'!$B$2</f>
        <v>1510Related Instruction</v>
      </c>
      <c r="B23" s="365"/>
      <c r="C23" s="370"/>
      <c r="D23" s="370"/>
      <c r="E23" s="381">
        <f>+'Related Instruction'!F$136</f>
        <v>0</v>
      </c>
      <c r="F23" s="381"/>
    </row>
    <row r="24" spans="1:6" ht="18.95" customHeight="1">
      <c r="A24" s="365" t="str">
        <f>+'Work Based'!$A$2&amp;'Work Based'!$B$2</f>
        <v>1520Work-Based Training</v>
      </c>
      <c r="B24" s="365"/>
      <c r="C24" s="370"/>
      <c r="D24" s="370"/>
      <c r="E24" s="381">
        <f>+'Work Based'!F$136</f>
        <v>0</v>
      </c>
      <c r="F24" s="381"/>
    </row>
    <row r="25" spans="1:6" ht="18.95" customHeight="1">
      <c r="A25" s="365" t="str">
        <f>+'Supportive Services'!$A$2&amp;'Supportive Services'!$B$2</f>
        <v>1530Supportive Services</v>
      </c>
      <c r="B25" s="365"/>
      <c r="C25" s="370"/>
      <c r="D25" s="370"/>
      <c r="E25" s="381">
        <f>+'Supportive Services'!F$136</f>
        <v>0</v>
      </c>
      <c r="F25" s="381"/>
    </row>
    <row r="26" spans="1:6" ht="18.95" customHeight="1">
      <c r="A26" s="365" t="str">
        <f>+'Employer Incentives'!$A$2&amp;'Employer Incentives'!$B$2</f>
        <v>1540Employer Incentives</v>
      </c>
      <c r="B26" s="365"/>
      <c r="C26" s="370"/>
      <c r="D26" s="370"/>
      <c r="E26" s="381">
        <f>+'Employer Incentives'!F$136</f>
        <v>0</v>
      </c>
      <c r="F26" s="381"/>
    </row>
    <row r="27" spans="1:6" ht="18.95" hidden="1" customHeight="1">
      <c r="A27" s="365" t="str">
        <f>+'15E'!$A$2&amp;'15E'!$B$2</f>
        <v>15E.GRANT EXCLUSIVE LINE ITEM</v>
      </c>
      <c r="B27" s="365"/>
      <c r="C27" s="370"/>
      <c r="D27" s="370"/>
      <c r="E27" s="381">
        <f ca="1">+'15E'!F$136</f>
        <v>21809758.109999999</v>
      </c>
      <c r="F27" s="381"/>
    </row>
    <row r="28" spans="1:6" ht="18.95" hidden="1" customHeight="1">
      <c r="A28" s="365" t="str">
        <f>+'15F'!$A$2&amp;'15F'!$B$2</f>
        <v>15F.GRANT EXCLUSIVE LINE ITEM</v>
      </c>
      <c r="B28" s="365"/>
      <c r="C28" s="370"/>
      <c r="D28" s="370"/>
      <c r="E28" s="381">
        <f ca="1">+'15F'!F$136</f>
        <v>20110540.109999999</v>
      </c>
      <c r="F28" s="381"/>
    </row>
    <row r="29" spans="1:6" ht="18.95" hidden="1" customHeight="1">
      <c r="A29" s="365" t="str">
        <f>+'15G'!$A$2&amp;'15G'!$B$2</f>
        <v>15G.GRANT EXCLUSIVE LINE ITEM</v>
      </c>
      <c r="B29" s="365"/>
      <c r="C29" s="370"/>
      <c r="D29" s="370"/>
      <c r="E29" s="381">
        <f ca="1">+'15G'!F$136</f>
        <v>20299344.079999998</v>
      </c>
      <c r="F29" s="381"/>
    </row>
    <row r="30" spans="1:6" ht="18.95" hidden="1" customHeight="1">
      <c r="A30" s="365" t="str">
        <f>+'15H'!$A$2&amp;'15H'!$B$2</f>
        <v>15H.GRANT EXCLUSIVE LINE ITEM</v>
      </c>
      <c r="B30" s="365"/>
      <c r="C30" s="370"/>
      <c r="D30" s="370"/>
      <c r="E30" s="381">
        <f ca="1">+'15H'!F$136</f>
        <v>20320748.100000001</v>
      </c>
      <c r="F30" s="381"/>
    </row>
    <row r="31" spans="1:6" ht="18.95" hidden="1" customHeight="1">
      <c r="A31" s="365" t="str">
        <f>+'15I'!$A$2&amp;'15I'!$B$2</f>
        <v>15I.GRANT EXCLUSIVE LINE ITEM</v>
      </c>
      <c r="B31" s="365"/>
      <c r="C31" s="370"/>
      <c r="D31" s="370"/>
      <c r="E31" s="381">
        <f ca="1">+'15I'!F$136</f>
        <v>17057926.850000001</v>
      </c>
      <c r="F31" s="381"/>
    </row>
    <row r="32" spans="1:6" ht="18.95" hidden="1" customHeight="1">
      <c r="A32" s="365" t="str">
        <f>+'15J'!$A$2&amp;'15J'!$B$2</f>
        <v>15J.GRANT EXCLUSIVE LINE ITEM</v>
      </c>
      <c r="B32" s="365"/>
      <c r="C32" s="370"/>
      <c r="D32" s="370"/>
      <c r="E32" s="381">
        <f ca="1">+'15J'!F$136</f>
        <v>22114974.780000001</v>
      </c>
      <c r="F32" s="381"/>
    </row>
    <row r="33" spans="1:6" ht="18.95" hidden="1" customHeight="1">
      <c r="A33" s="365" t="str">
        <f>+'15K'!$A$2&amp;'15K'!$B$2</f>
        <v>15K.GRANT EXCLUSIVE LINE ITEM</v>
      </c>
      <c r="B33" s="365"/>
      <c r="C33" s="370"/>
      <c r="D33" s="370"/>
      <c r="E33" s="381">
        <f ca="1">+'15K'!F$136</f>
        <v>13736306.58</v>
      </c>
      <c r="F33" s="381"/>
    </row>
    <row r="34" spans="1:6" ht="18.95" customHeight="1">
      <c r="A34" s="365" t="s">
        <v>102</v>
      </c>
      <c r="B34" s="365"/>
      <c r="C34" s="367">
        <v>200.41300000000001</v>
      </c>
      <c r="D34" s="367"/>
      <c r="E34" s="381">
        <f>SUBTOTAL(109,E9:F33)</f>
        <v>0</v>
      </c>
      <c r="F34" s="381"/>
    </row>
    <row r="35" spans="1:6" ht="23.25" customHeight="1">
      <c r="A35" s="366" t="s">
        <v>103</v>
      </c>
      <c r="B35" s="366"/>
      <c r="C35" s="367">
        <v>200.41399999999999</v>
      </c>
      <c r="D35" s="367"/>
      <c r="E35" s="381">
        <f>+'Indirect Costs '!D8</f>
        <v>0</v>
      </c>
      <c r="F35" s="381"/>
    </row>
    <row r="36" spans="1:6">
      <c r="A36" s="187" t="s">
        <v>104</v>
      </c>
      <c r="B36" s="188"/>
      <c r="C36" s="392"/>
      <c r="D36" s="393"/>
      <c r="E36" s="396"/>
      <c r="F36" s="397"/>
    </row>
    <row r="37" spans="1:6">
      <c r="A37" s="189" t="s">
        <v>105</v>
      </c>
      <c r="B37" s="190"/>
      <c r="C37" s="394"/>
      <c r="D37" s="395"/>
      <c r="E37" s="398"/>
      <c r="F37" s="399"/>
    </row>
    <row r="38" spans="1:6" ht="26.25" customHeight="1">
      <c r="A38" s="368" t="s">
        <v>106</v>
      </c>
      <c r="B38" s="368"/>
      <c r="C38" s="368"/>
      <c r="D38" s="368"/>
      <c r="E38" s="400">
        <f>(E34+E35)</f>
        <v>0</v>
      </c>
      <c r="F38" s="401"/>
    </row>
    <row r="39" spans="1:6" ht="17.25" customHeight="1">
      <c r="A39"/>
    </row>
    <row r="40" spans="1:6" ht="24" customHeight="1">
      <c r="A40" s="41"/>
      <c r="B40" s="41"/>
      <c r="C40" s="41"/>
      <c r="D40" s="41"/>
      <c r="E40" s="41"/>
    </row>
    <row r="41" spans="1:6">
      <c r="A41"/>
    </row>
    <row r="42" spans="1:6">
      <c r="A42"/>
    </row>
    <row r="43" spans="1:6">
      <c r="A43"/>
    </row>
    <row r="44" spans="1:6">
      <c r="A44"/>
    </row>
    <row r="45" spans="1:6">
      <c r="A45"/>
    </row>
    <row r="46" spans="1:6">
      <c r="A46"/>
    </row>
    <row r="47" spans="1:6">
      <c r="A47"/>
    </row>
    <row r="48" spans="1:6">
      <c r="A48"/>
    </row>
    <row r="49" spans="1:1">
      <c r="A49"/>
    </row>
    <row r="50" spans="1:1">
      <c r="A50"/>
    </row>
    <row r="51" spans="1:1">
      <c r="A51"/>
    </row>
    <row r="52" spans="1:1">
      <c r="A52"/>
    </row>
    <row r="53" spans="1:1">
      <c r="A53"/>
    </row>
    <row r="54" spans="1:1">
      <c r="A54"/>
    </row>
    <row r="55" spans="1:1">
      <c r="A55"/>
    </row>
    <row r="56" spans="1:1">
      <c r="A56"/>
    </row>
    <row r="57" spans="1:1">
      <c r="A57"/>
    </row>
    <row r="58" spans="1:1">
      <c r="A58"/>
    </row>
    <row r="59" spans="1:1">
      <c r="A59"/>
    </row>
    <row r="60" spans="1:1">
      <c r="A60"/>
    </row>
    <row r="61" spans="1:1">
      <c r="A61"/>
    </row>
    <row r="62" spans="1:1">
      <c r="A62"/>
    </row>
    <row r="63" spans="1:1">
      <c r="A63"/>
    </row>
    <row r="64" spans="1:1">
      <c r="A64"/>
    </row>
    <row r="65" spans="1:1">
      <c r="A65"/>
    </row>
    <row r="66" spans="1:1">
      <c r="A66"/>
    </row>
    <row r="67" spans="1:1">
      <c r="A67"/>
    </row>
    <row r="68" spans="1:1">
      <c r="A68"/>
    </row>
    <row r="69" spans="1:1">
      <c r="A69"/>
    </row>
    <row r="70" spans="1:1">
      <c r="A70"/>
    </row>
    <row r="71" spans="1:1">
      <c r="A71"/>
    </row>
    <row r="72" spans="1:1">
      <c r="A72"/>
    </row>
    <row r="73" spans="1:1">
      <c r="A73"/>
    </row>
    <row r="74" spans="1:1">
      <c r="A74"/>
    </row>
    <row r="75" spans="1:1">
      <c r="A75"/>
    </row>
    <row r="76" spans="1:1">
      <c r="A76"/>
    </row>
    <row r="77" spans="1:1">
      <c r="A77"/>
    </row>
    <row r="78" spans="1:1">
      <c r="A78"/>
    </row>
    <row r="79" spans="1:1">
      <c r="A79"/>
    </row>
    <row r="80" spans="1:1">
      <c r="A80"/>
    </row>
    <row r="81" spans="1:1">
      <c r="A81"/>
    </row>
    <row r="82" spans="1:1">
      <c r="A82"/>
    </row>
    <row r="83" spans="1:1">
      <c r="A83"/>
    </row>
    <row r="84" spans="1:1">
      <c r="A84"/>
    </row>
    <row r="85" spans="1:1">
      <c r="A85"/>
    </row>
    <row r="86" spans="1:1">
      <c r="A86"/>
    </row>
    <row r="87" spans="1:1">
      <c r="A87"/>
    </row>
    <row r="88" spans="1:1">
      <c r="A88"/>
    </row>
    <row r="89" spans="1:1">
      <c r="A89"/>
    </row>
    <row r="90" spans="1:1">
      <c r="A90"/>
    </row>
    <row r="91" spans="1:1">
      <c r="A91"/>
    </row>
    <row r="92" spans="1:1">
      <c r="A92"/>
    </row>
    <row r="93" spans="1:1">
      <c r="A93"/>
    </row>
    <row r="94" spans="1:1">
      <c r="A94"/>
    </row>
    <row r="95" spans="1:1">
      <c r="A95"/>
    </row>
    <row r="96" spans="1:1">
      <c r="A96"/>
    </row>
    <row r="97" spans="1:1">
      <c r="A97"/>
    </row>
    <row r="98" spans="1:1">
      <c r="A98"/>
    </row>
    <row r="99" spans="1:1">
      <c r="A99"/>
    </row>
    <row r="100" spans="1:1">
      <c r="A100"/>
    </row>
    <row r="101" spans="1:1">
      <c r="A101"/>
    </row>
    <row r="102" spans="1:1">
      <c r="A102"/>
    </row>
    <row r="103" spans="1:1">
      <c r="A103"/>
    </row>
    <row r="104" spans="1:1">
      <c r="A104"/>
    </row>
    <row r="105" spans="1:1">
      <c r="A105"/>
    </row>
    <row r="106" spans="1:1">
      <c r="A106"/>
    </row>
    <row r="107" spans="1:1">
      <c r="A107"/>
    </row>
    <row r="108" spans="1:1">
      <c r="A108"/>
    </row>
    <row r="109" spans="1:1">
      <c r="A109"/>
    </row>
    <row r="110" spans="1:1">
      <c r="A110"/>
    </row>
    <row r="111" spans="1:1">
      <c r="A111"/>
    </row>
    <row r="112" spans="1:1">
      <c r="A112"/>
    </row>
    <row r="113" spans="1:1">
      <c r="A113"/>
    </row>
    <row r="114" spans="1:1">
      <c r="A114"/>
    </row>
    <row r="115" spans="1:1">
      <c r="A115"/>
    </row>
    <row r="116" spans="1:1">
      <c r="A116"/>
    </row>
    <row r="117" spans="1:1">
      <c r="A117"/>
    </row>
    <row r="118" spans="1:1">
      <c r="A118"/>
    </row>
    <row r="119" spans="1:1">
      <c r="A119"/>
    </row>
    <row r="120" spans="1:1">
      <c r="A120"/>
    </row>
    <row r="121" spans="1:1">
      <c r="A121"/>
    </row>
    <row r="122" spans="1:1">
      <c r="A122"/>
    </row>
    <row r="123" spans="1:1">
      <c r="A123"/>
    </row>
    <row r="124" spans="1:1">
      <c r="A124"/>
    </row>
    <row r="125" spans="1:1">
      <c r="A125"/>
    </row>
    <row r="126" spans="1:1">
      <c r="A126"/>
    </row>
    <row r="127" spans="1:1">
      <c r="A127"/>
    </row>
    <row r="128" spans="1:1">
      <c r="A128"/>
    </row>
    <row r="129" spans="1:1">
      <c r="A129"/>
    </row>
    <row r="130" spans="1:1">
      <c r="A130"/>
    </row>
    <row r="131" spans="1:1">
      <c r="A131"/>
    </row>
    <row r="132" spans="1:1">
      <c r="A132"/>
    </row>
    <row r="133" spans="1:1">
      <c r="A133"/>
    </row>
    <row r="134" spans="1:1">
      <c r="A134"/>
    </row>
    <row r="135" spans="1:1">
      <c r="A135"/>
    </row>
    <row r="136" spans="1:1">
      <c r="A136"/>
    </row>
    <row r="137" spans="1:1">
      <c r="A137"/>
    </row>
    <row r="138" spans="1:1">
      <c r="A138"/>
    </row>
  </sheetData>
  <sheetProtection algorithmName="SHA-512" hashValue="jtKOo4xsi7pUBzWMg/IM0PKN2m2JG90L+Vh/73HphFx6g9MIDj5GNx+lM8dAPWOgzvT6aCHX+oqoUfxxz8Egbw==" saltValue="4WQSYjdR9Y9+EqDGZMx2+w==" spinCount="100000" sheet="1" objects="1" scenarios="1"/>
  <autoFilter ref="A8:B38" xr:uid="{00000000-0001-0000-0100-000000000000}">
    <filterColumn colId="0" showButton="0">
      <filters>
        <filter val="1. Personnel (Salaries &amp; Wages)"/>
        <filter val="10. Research &amp; Development (R&amp;D)"/>
        <filter val="11. Telecommunications"/>
        <filter val="12. Training &amp; Education"/>
        <filter val="13. Direct Administrative costs"/>
        <filter val="14. Miscellaneous Costs"/>
        <filter val="1510Related Instruction"/>
        <filter val="1520Work-Based Training"/>
        <filter val="1530Supportive Services"/>
        <filter val="1540Employer Incentives"/>
        <filter val="16. Total Direct Costs (lines 1-15)"/>
        <filter val="17.  Indirect Costs* (see below)"/>
        <filter val="18. Total Costs State Grant Funds  (16 &amp;17)"/>
        <filter val="2. Fringe Benefits"/>
        <filter val="3. Travel"/>
        <filter val="4. Equipment"/>
        <filter val="5. Supplies"/>
        <filter val="6. Contractual Services  &amp; Subawards"/>
        <filter val="7. Consultant (Professional Services)"/>
        <filter val="9. Occupancy (Rent &amp; Utilities)"/>
        <filter val="Base:"/>
        <filter val="Rate:"/>
      </filters>
    </filterColumn>
  </autoFilter>
  <mergeCells count="96">
    <mergeCell ref="C32:D32"/>
    <mergeCell ref="E32:F32"/>
    <mergeCell ref="A33:B33"/>
    <mergeCell ref="C33:D33"/>
    <mergeCell ref="E33:F33"/>
    <mergeCell ref="C30:D30"/>
    <mergeCell ref="E30:F30"/>
    <mergeCell ref="A31:B31"/>
    <mergeCell ref="C31:D31"/>
    <mergeCell ref="E31:F31"/>
    <mergeCell ref="C29:D29"/>
    <mergeCell ref="E29:F29"/>
    <mergeCell ref="A24:B24"/>
    <mergeCell ref="C24:D24"/>
    <mergeCell ref="E24:F24"/>
    <mergeCell ref="A25:B25"/>
    <mergeCell ref="C25:D25"/>
    <mergeCell ref="E25:F25"/>
    <mergeCell ref="A26:B26"/>
    <mergeCell ref="C26:D26"/>
    <mergeCell ref="E26:F26"/>
    <mergeCell ref="A27:B27"/>
    <mergeCell ref="C27:D27"/>
    <mergeCell ref="E27:F27"/>
    <mergeCell ref="C36:D37"/>
    <mergeCell ref="E36:F37"/>
    <mergeCell ref="E38:F38"/>
    <mergeCell ref="B1:D1"/>
    <mergeCell ref="E22:F22"/>
    <mergeCell ref="E23:F23"/>
    <mergeCell ref="E28:F28"/>
    <mergeCell ref="E34:F34"/>
    <mergeCell ref="E35:F35"/>
    <mergeCell ref="E17:F17"/>
    <mergeCell ref="E18:F18"/>
    <mergeCell ref="E19:F19"/>
    <mergeCell ref="E20:F20"/>
    <mergeCell ref="E21:F21"/>
    <mergeCell ref="E12:F12"/>
    <mergeCell ref="E13:F13"/>
    <mergeCell ref="E14:F14"/>
    <mergeCell ref="E15:F15"/>
    <mergeCell ref="E16:F16"/>
    <mergeCell ref="E5:F5"/>
    <mergeCell ref="A5:D5"/>
    <mergeCell ref="A6:D6"/>
    <mergeCell ref="E6:F6"/>
    <mergeCell ref="A9:B9"/>
    <mergeCell ref="A10:B10"/>
    <mergeCell ref="A11:B11"/>
    <mergeCell ref="E8:F8"/>
    <mergeCell ref="E9:F9"/>
    <mergeCell ref="E10:F10"/>
    <mergeCell ref="E11:F11"/>
    <mergeCell ref="E1:F1"/>
    <mergeCell ref="C8:D8"/>
    <mergeCell ref="A8:B8"/>
    <mergeCell ref="A4:D4"/>
    <mergeCell ref="C28:D28"/>
    <mergeCell ref="C22:D22"/>
    <mergeCell ref="C23:D23"/>
    <mergeCell ref="A22:B22"/>
    <mergeCell ref="A23:B23"/>
    <mergeCell ref="A28:B28"/>
    <mergeCell ref="A12:B12"/>
    <mergeCell ref="A13:B13"/>
    <mergeCell ref="A14:B14"/>
    <mergeCell ref="A15:B15"/>
    <mergeCell ref="A16:B16"/>
    <mergeCell ref="A7:F7"/>
    <mergeCell ref="C34:D34"/>
    <mergeCell ref="C35:D35"/>
    <mergeCell ref="A38:D38"/>
    <mergeCell ref="C9:D9"/>
    <mergeCell ref="C10:D10"/>
    <mergeCell ref="C11:D11"/>
    <mergeCell ref="C12:D12"/>
    <mergeCell ref="C13:D13"/>
    <mergeCell ref="C14:D14"/>
    <mergeCell ref="C15:D15"/>
    <mergeCell ref="C16:D16"/>
    <mergeCell ref="C17:D17"/>
    <mergeCell ref="C18:D18"/>
    <mergeCell ref="C19:D19"/>
    <mergeCell ref="C20:D20"/>
    <mergeCell ref="C21:D21"/>
    <mergeCell ref="A34:B34"/>
    <mergeCell ref="A35:B35"/>
    <mergeCell ref="A17:B17"/>
    <mergeCell ref="A18:B18"/>
    <mergeCell ref="A19:B19"/>
    <mergeCell ref="A20:B20"/>
    <mergeCell ref="A21:B21"/>
    <mergeCell ref="A29:B29"/>
    <mergeCell ref="A30:B30"/>
    <mergeCell ref="A32:B32"/>
  </mergeCells>
  <conditionalFormatting sqref="E36:F37">
    <cfRule type="containsText" dxfId="9" priority="1" operator="containsText" text="cannot">
      <formula>NOT(ISERROR(SEARCH("cannot",E36)))</formula>
    </cfRule>
  </conditionalFormatting>
  <printOptions horizontalCentered="1"/>
  <pageMargins left="0.25" right="0.25" top="0.25" bottom="0.5" header="0.3" footer="0.3"/>
  <pageSetup scale="98" fitToHeight="0" orientation="landscape" blackAndWhite="1" r:id="rId1"/>
  <headerFooter>
    <oddFooter>&amp;L&amp;F&amp;CPage &amp;P of &amp;N&amp;R&amp;A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AD41"/>
  <sheetViews>
    <sheetView zoomScaleNormal="100" zoomScaleSheetLayoutView="100" workbookViewId="0">
      <selection activeCell="D11" sqref="D11:Q11"/>
    </sheetView>
  </sheetViews>
  <sheetFormatPr defaultColWidth="9.140625" defaultRowHeight="12.95"/>
  <cols>
    <col min="1" max="1" width="2.7109375" style="10" customWidth="1"/>
    <col min="2" max="2" width="4.140625" style="10" customWidth="1"/>
    <col min="3" max="3" width="3.7109375" style="10" customWidth="1"/>
    <col min="4" max="4" width="4" style="10" customWidth="1"/>
    <col min="5" max="5" width="15.42578125" style="10" customWidth="1"/>
    <col min="6" max="6" width="14.7109375" style="10" customWidth="1"/>
    <col min="7" max="7" width="19.140625" style="10" customWidth="1"/>
    <col min="8" max="8" width="9.5703125" style="10" customWidth="1"/>
    <col min="9" max="9" width="7" style="10" customWidth="1"/>
    <col min="10" max="10" width="9.5703125" style="10" customWidth="1"/>
    <col min="11" max="11" width="5.140625" style="10" customWidth="1"/>
    <col min="12" max="12" width="3.42578125" style="10" customWidth="1"/>
    <col min="13" max="13" width="13.140625" style="10" customWidth="1"/>
    <col min="14" max="14" width="2.5703125" style="10" customWidth="1"/>
    <col min="15" max="15" width="15.7109375" style="10" customWidth="1"/>
    <col min="16" max="16" width="3" style="10" customWidth="1"/>
    <col min="17" max="17" width="3.42578125" style="10" customWidth="1"/>
    <col min="18" max="18" width="2.28515625" style="10" customWidth="1"/>
    <col min="19" max="19" width="2.42578125" style="10" customWidth="1"/>
    <col min="20" max="20" width="9.140625" style="10"/>
    <col min="21" max="21" width="16.140625" style="10" customWidth="1"/>
    <col min="22" max="16384" width="9.140625" style="10"/>
  </cols>
  <sheetData>
    <row r="1" spans="2:30" ht="12.75" customHeight="1">
      <c r="B1" s="10" t="s">
        <v>68</v>
      </c>
      <c r="F1" s="405">
        <f>+'Section A'!B2</f>
        <v>0</v>
      </c>
      <c r="G1" s="405"/>
      <c r="H1" s="405"/>
      <c r="I1" s="405"/>
      <c r="J1" s="405"/>
      <c r="K1" s="405"/>
      <c r="L1" s="405"/>
      <c r="M1" s="10" t="s">
        <v>70</v>
      </c>
      <c r="O1" s="406">
        <f>+'Section A'!F2</f>
        <v>0</v>
      </c>
      <c r="P1" s="406"/>
    </row>
    <row r="2" spans="2:30" ht="15" customHeight="1">
      <c r="B2" s="412" t="s">
        <v>107</v>
      </c>
      <c r="C2" s="412"/>
      <c r="D2" s="412"/>
      <c r="E2" s="412"/>
      <c r="F2" s="412"/>
      <c r="G2" s="412"/>
      <c r="H2" s="412"/>
      <c r="I2" s="412"/>
      <c r="J2" s="412"/>
    </row>
    <row r="3" spans="2:30" ht="13.5" customHeight="1">
      <c r="B3" s="126"/>
      <c r="C3" s="413" t="s">
        <v>108</v>
      </c>
      <c r="D3" s="413"/>
      <c r="E3" s="413"/>
      <c r="F3" s="413"/>
      <c r="G3" s="413"/>
      <c r="H3" s="413"/>
      <c r="I3" s="413"/>
      <c r="J3" s="413"/>
      <c r="K3" s="413"/>
      <c r="L3" s="413"/>
      <c r="M3" s="413"/>
      <c r="N3" s="413"/>
      <c r="O3" s="413"/>
      <c r="P3" s="413"/>
      <c r="Q3" s="413"/>
    </row>
    <row r="4" spans="2:30" ht="6.75" customHeight="1">
      <c r="B4" s="126"/>
      <c r="C4" s="126"/>
      <c r="D4" s="126"/>
      <c r="E4" s="126"/>
      <c r="F4" s="126"/>
      <c r="G4" s="126"/>
      <c r="H4" s="126"/>
      <c r="I4" s="126"/>
      <c r="J4" s="126"/>
      <c r="K4" s="126"/>
      <c r="L4" s="126"/>
      <c r="M4" s="126"/>
      <c r="N4" s="126"/>
      <c r="O4" s="126"/>
      <c r="P4" s="126"/>
      <c r="Q4" s="126"/>
    </row>
    <row r="5" spans="2:30" ht="45.75" customHeight="1">
      <c r="B5" s="128" t="s">
        <v>109</v>
      </c>
      <c r="C5" s="343"/>
      <c r="D5" s="129"/>
      <c r="E5" s="408" t="s">
        <v>110</v>
      </c>
      <c r="F5" s="408"/>
      <c r="G5" s="408"/>
      <c r="H5" s="408"/>
      <c r="I5" s="408"/>
      <c r="J5" s="408"/>
      <c r="K5" s="408"/>
      <c r="L5" s="408"/>
      <c r="M5" s="408"/>
      <c r="N5" s="408"/>
      <c r="O5" s="408"/>
      <c r="P5" s="408"/>
      <c r="Q5" s="409"/>
      <c r="T5" s="416" t="s">
        <v>111</v>
      </c>
      <c r="U5" s="416"/>
      <c r="V5" s="416"/>
      <c r="W5" s="416"/>
      <c r="X5" s="416"/>
      <c r="Y5" s="416"/>
      <c r="Z5" s="416"/>
    </row>
    <row r="6" spans="2:30" ht="15" customHeight="1">
      <c r="B6" s="130"/>
      <c r="C6" s="131"/>
      <c r="D6" s="131"/>
      <c r="E6" s="414" t="s">
        <v>112</v>
      </c>
      <c r="F6" s="414"/>
      <c r="G6" s="414"/>
      <c r="H6" s="414"/>
      <c r="I6" s="414"/>
      <c r="J6" s="414"/>
      <c r="K6" s="414"/>
      <c r="L6" s="414"/>
      <c r="M6" s="414"/>
      <c r="N6" s="414"/>
      <c r="O6" s="414"/>
      <c r="P6" s="414"/>
      <c r="Q6" s="415"/>
      <c r="T6" s="132"/>
    </row>
    <row r="7" spans="2:30" ht="6.75" customHeight="1">
      <c r="B7" s="133"/>
      <c r="C7" s="126"/>
      <c r="D7" s="126"/>
      <c r="E7" s="126"/>
      <c r="F7" s="126"/>
      <c r="G7" s="126"/>
      <c r="H7" s="126"/>
      <c r="I7" s="126"/>
      <c r="J7" s="126"/>
      <c r="K7" s="126"/>
      <c r="L7" s="126"/>
      <c r="M7" s="126"/>
      <c r="N7" s="126"/>
      <c r="O7" s="126"/>
      <c r="P7" s="126"/>
      <c r="Q7" s="126"/>
    </row>
    <row r="8" spans="2:30" ht="28.5" customHeight="1">
      <c r="B8" s="364" t="s">
        <v>113</v>
      </c>
      <c r="C8" s="364"/>
      <c r="D8" s="364"/>
      <c r="E8" s="364"/>
      <c r="F8" s="364"/>
      <c r="G8" s="364"/>
      <c r="H8" s="364"/>
      <c r="I8" s="364"/>
      <c r="J8" s="364"/>
      <c r="K8" s="364"/>
      <c r="L8" s="364"/>
      <c r="M8" s="364"/>
      <c r="N8" s="364"/>
      <c r="O8" s="364"/>
      <c r="P8" s="364"/>
      <c r="Q8" s="364"/>
      <c r="T8" s="416" t="s">
        <v>114</v>
      </c>
      <c r="U8" s="416"/>
      <c r="V8" s="416"/>
      <c r="W8" s="416"/>
      <c r="X8" s="416"/>
      <c r="Y8" s="132"/>
      <c r="Z8" s="134"/>
      <c r="AA8" s="134"/>
      <c r="AB8" s="134"/>
      <c r="AC8" s="134"/>
      <c r="AD8" s="134"/>
    </row>
    <row r="9" spans="2:30" ht="18" customHeight="1">
      <c r="B9" s="126"/>
      <c r="C9" s="135" t="s">
        <v>115</v>
      </c>
      <c r="D9" s="364" t="s">
        <v>116</v>
      </c>
      <c r="E9" s="364"/>
      <c r="F9" s="364"/>
      <c r="G9" s="364"/>
      <c r="H9" s="364"/>
      <c r="I9" s="364"/>
      <c r="J9" s="364"/>
      <c r="K9" s="364"/>
      <c r="L9" s="364"/>
      <c r="M9" s="364"/>
      <c r="N9" s="364"/>
      <c r="O9" s="364"/>
      <c r="P9" s="364"/>
      <c r="Q9" s="364"/>
      <c r="T9" s="49"/>
      <c r="U9" s="136"/>
      <c r="V9" s="136"/>
      <c r="W9" s="136"/>
      <c r="X9" s="136"/>
      <c r="Y9" s="136"/>
      <c r="Z9" s="136"/>
      <c r="AA9" s="136"/>
      <c r="AB9" s="136"/>
      <c r="AC9" s="136"/>
      <c r="AD9" s="136"/>
    </row>
    <row r="10" spans="2:30" ht="17.25" customHeight="1">
      <c r="B10" s="126"/>
      <c r="C10" s="135" t="s">
        <v>117</v>
      </c>
      <c r="D10" s="364" t="s">
        <v>118</v>
      </c>
      <c r="E10" s="364"/>
      <c r="F10" s="364"/>
      <c r="G10" s="364"/>
      <c r="H10" s="364"/>
      <c r="I10" s="364"/>
      <c r="J10" s="364"/>
      <c r="K10" s="364"/>
      <c r="L10" s="364"/>
      <c r="M10" s="364"/>
      <c r="N10" s="364"/>
      <c r="O10" s="364"/>
      <c r="P10" s="364"/>
      <c r="Q10" s="364"/>
      <c r="T10" s="334"/>
      <c r="U10" s="137"/>
      <c r="V10" s="137"/>
      <c r="W10" s="137"/>
      <c r="X10" s="137"/>
      <c r="Y10" s="137"/>
      <c r="Z10" s="137"/>
      <c r="AA10" s="137"/>
      <c r="AB10" s="137"/>
      <c r="AC10" s="137"/>
      <c r="AD10" s="137"/>
    </row>
    <row r="11" spans="2:30" ht="14.25" customHeight="1">
      <c r="B11" s="126"/>
      <c r="C11" s="135" t="s">
        <v>119</v>
      </c>
      <c r="D11" s="427" t="s">
        <v>120</v>
      </c>
      <c r="E11" s="427"/>
      <c r="F11" s="427"/>
      <c r="G11" s="427"/>
      <c r="H11" s="427"/>
      <c r="I11" s="427"/>
      <c r="J11" s="427"/>
      <c r="K11" s="427"/>
      <c r="L11" s="427"/>
      <c r="M11" s="427"/>
      <c r="N11" s="427"/>
      <c r="O11" s="427"/>
      <c r="P11" s="427"/>
      <c r="Q11" s="427"/>
      <c r="T11" s="407"/>
      <c r="U11" s="407"/>
      <c r="V11" s="407"/>
      <c r="W11" s="407"/>
      <c r="X11" s="407"/>
      <c r="Y11" s="407"/>
    </row>
    <row r="12" spans="2:30" ht="8.25" customHeight="1">
      <c r="B12" s="126"/>
      <c r="C12" s="138"/>
      <c r="D12" s="138"/>
      <c r="E12" s="138"/>
      <c r="F12" s="138"/>
      <c r="G12" s="138"/>
      <c r="H12" s="138"/>
      <c r="I12" s="138"/>
      <c r="J12" s="138"/>
      <c r="K12" s="138"/>
      <c r="L12" s="138"/>
      <c r="M12" s="138"/>
      <c r="N12" s="138"/>
      <c r="O12" s="138"/>
      <c r="P12" s="138"/>
      <c r="Q12" s="126"/>
      <c r="T12" s="340"/>
      <c r="U12" s="340"/>
      <c r="V12" s="340"/>
      <c r="W12" s="340"/>
      <c r="X12" s="340"/>
      <c r="Y12" s="340"/>
    </row>
    <row r="13" spans="2:30" ht="42" customHeight="1">
      <c r="B13" s="341" t="s">
        <v>121</v>
      </c>
      <c r="C13" s="227"/>
      <c r="D13" s="129"/>
      <c r="E13" s="408" t="s">
        <v>122</v>
      </c>
      <c r="F13" s="408"/>
      <c r="G13" s="408"/>
      <c r="H13" s="408"/>
      <c r="I13" s="408"/>
      <c r="J13" s="408"/>
      <c r="K13" s="408"/>
      <c r="L13" s="408"/>
      <c r="M13" s="408"/>
      <c r="N13" s="408"/>
      <c r="O13" s="408"/>
      <c r="P13" s="408"/>
      <c r="Q13" s="409"/>
    </row>
    <row r="14" spans="2:30" ht="13.5" customHeight="1">
      <c r="B14" s="139"/>
      <c r="C14" s="140"/>
      <c r="D14" s="126"/>
      <c r="E14" s="410" t="s">
        <v>123</v>
      </c>
      <c r="F14" s="410"/>
      <c r="G14" s="410"/>
      <c r="H14" s="410"/>
      <c r="I14" s="410"/>
      <c r="J14" s="410"/>
      <c r="K14" s="410"/>
      <c r="L14" s="410"/>
      <c r="M14" s="410"/>
      <c r="N14" s="410"/>
      <c r="O14" s="410"/>
      <c r="P14" s="410"/>
      <c r="Q14" s="411"/>
    </row>
    <row r="15" spans="2:30" ht="48.75" customHeight="1">
      <c r="B15" s="342" t="s">
        <v>124</v>
      </c>
      <c r="C15" s="344"/>
      <c r="D15" s="126"/>
      <c r="E15" s="355" t="s">
        <v>125</v>
      </c>
      <c r="F15" s="355"/>
      <c r="G15" s="355"/>
      <c r="H15" s="355"/>
      <c r="I15" s="355"/>
      <c r="J15" s="355"/>
      <c r="K15" s="355"/>
      <c r="L15" s="355"/>
      <c r="M15" s="355"/>
      <c r="N15" s="355"/>
      <c r="O15" s="355"/>
      <c r="P15" s="355"/>
      <c r="Q15" s="428"/>
    </row>
    <row r="16" spans="2:30" ht="18" customHeight="1">
      <c r="B16" s="141"/>
      <c r="C16" s="131"/>
      <c r="D16" s="131"/>
      <c r="E16" s="414" t="s">
        <v>126</v>
      </c>
      <c r="F16" s="429"/>
      <c r="G16" s="429"/>
      <c r="H16" s="429"/>
      <c r="I16" s="429"/>
      <c r="J16" s="429"/>
      <c r="K16" s="429"/>
      <c r="L16" s="429"/>
      <c r="M16" s="429"/>
      <c r="N16" s="429"/>
      <c r="O16" s="429"/>
      <c r="P16" s="429"/>
      <c r="Q16" s="430"/>
      <c r="U16" s="407"/>
      <c r="V16" s="407"/>
      <c r="W16" s="407"/>
      <c r="X16" s="407"/>
      <c r="Y16" s="407"/>
      <c r="Z16" s="407"/>
    </row>
    <row r="17" spans="2:17" ht="5.25" customHeight="1">
      <c r="B17" s="126"/>
      <c r="C17" s="126"/>
      <c r="D17" s="126"/>
      <c r="E17" s="126"/>
      <c r="F17" s="126"/>
      <c r="G17" s="126"/>
      <c r="H17" s="126"/>
      <c r="I17" s="126"/>
      <c r="J17" s="126"/>
      <c r="K17" s="126"/>
      <c r="L17" s="126"/>
      <c r="M17" s="126"/>
      <c r="N17" s="126"/>
      <c r="O17" s="126"/>
      <c r="P17" s="126"/>
      <c r="Q17" s="126"/>
    </row>
    <row r="18" spans="2:17" ht="37.5" customHeight="1">
      <c r="B18" s="341" t="s">
        <v>127</v>
      </c>
      <c r="C18" s="343"/>
      <c r="D18" s="129"/>
      <c r="E18" s="408" t="s">
        <v>128</v>
      </c>
      <c r="F18" s="408"/>
      <c r="G18" s="408"/>
      <c r="H18" s="408"/>
      <c r="I18" s="408"/>
      <c r="J18" s="408"/>
      <c r="K18" s="408"/>
      <c r="L18" s="408"/>
      <c r="M18" s="408"/>
      <c r="N18" s="408"/>
      <c r="O18" s="408"/>
      <c r="P18" s="408"/>
      <c r="Q18" s="409"/>
    </row>
    <row r="19" spans="2:17" ht="27" customHeight="1">
      <c r="B19" s="141"/>
      <c r="C19" s="131"/>
      <c r="D19" s="131"/>
      <c r="E19" s="414" t="s">
        <v>129</v>
      </c>
      <c r="F19" s="414"/>
      <c r="G19" s="414"/>
      <c r="H19" s="414"/>
      <c r="I19" s="414"/>
      <c r="J19" s="414"/>
      <c r="K19" s="414"/>
      <c r="L19" s="414"/>
      <c r="M19" s="414"/>
      <c r="N19" s="414"/>
      <c r="O19" s="414"/>
      <c r="P19" s="414"/>
      <c r="Q19" s="415"/>
    </row>
    <row r="20" spans="2:17" ht="6" customHeight="1">
      <c r="B20" s="126"/>
      <c r="C20" s="126"/>
      <c r="D20" s="126"/>
      <c r="E20" s="126"/>
      <c r="F20" s="126"/>
      <c r="G20" s="126"/>
      <c r="H20" s="126"/>
      <c r="I20" s="126"/>
      <c r="J20" s="126"/>
      <c r="K20" s="126"/>
      <c r="L20" s="126"/>
      <c r="M20" s="126"/>
      <c r="N20" s="126"/>
      <c r="O20" s="126"/>
      <c r="P20" s="126"/>
      <c r="Q20" s="126"/>
    </row>
    <row r="21" spans="2:17">
      <c r="B21" s="417" t="s">
        <v>130</v>
      </c>
      <c r="C21" s="420"/>
      <c r="D21" s="129"/>
      <c r="E21" s="142" t="s">
        <v>131</v>
      </c>
      <c r="F21" s="129"/>
      <c r="G21" s="129"/>
      <c r="H21" s="129"/>
      <c r="I21" s="129"/>
      <c r="J21" s="129"/>
      <c r="K21" s="129"/>
      <c r="L21" s="129"/>
      <c r="M21" s="129"/>
      <c r="N21" s="129"/>
      <c r="O21" s="129"/>
      <c r="P21" s="129"/>
      <c r="Q21" s="143"/>
    </row>
    <row r="22" spans="2:17" ht="15" customHeight="1">
      <c r="B22" s="418"/>
      <c r="C22" s="421"/>
      <c r="D22" s="126"/>
      <c r="E22" s="144" t="s">
        <v>132</v>
      </c>
      <c r="F22" s="423" t="s">
        <v>133</v>
      </c>
      <c r="G22" s="423"/>
      <c r="H22" s="423"/>
      <c r="I22" s="423"/>
      <c r="J22" s="423"/>
      <c r="K22" s="423"/>
      <c r="L22" s="423"/>
      <c r="M22" s="423"/>
      <c r="N22" s="423"/>
      <c r="O22" s="423"/>
      <c r="P22" s="423"/>
      <c r="Q22" s="424"/>
    </row>
    <row r="23" spans="2:17" ht="14.25" customHeight="1">
      <c r="B23" s="418"/>
      <c r="C23" s="421"/>
      <c r="D23" s="126"/>
      <c r="E23" s="144" t="s">
        <v>132</v>
      </c>
      <c r="F23" s="425" t="s">
        <v>134</v>
      </c>
      <c r="G23" s="425"/>
      <c r="H23" s="425"/>
      <c r="I23" s="425"/>
      <c r="J23" s="425"/>
      <c r="K23" s="425"/>
      <c r="L23" s="425"/>
      <c r="M23" s="425"/>
      <c r="N23" s="425"/>
      <c r="O23" s="425"/>
      <c r="P23" s="425"/>
      <c r="Q23" s="426"/>
    </row>
    <row r="24" spans="2:17" ht="12.75" customHeight="1">
      <c r="B24" s="419"/>
      <c r="C24" s="422"/>
      <c r="D24" s="131"/>
      <c r="E24" s="145" t="s">
        <v>135</v>
      </c>
      <c r="F24" s="146"/>
      <c r="G24" s="146"/>
      <c r="H24" s="146"/>
      <c r="I24" s="146"/>
      <c r="J24" s="131"/>
      <c r="K24" s="131"/>
      <c r="L24" s="131"/>
      <c r="M24" s="131"/>
      <c r="N24" s="131"/>
      <c r="O24" s="131"/>
      <c r="P24" s="131"/>
      <c r="Q24" s="127"/>
    </row>
    <row r="25" spans="2:17" ht="12.75" customHeight="1">
      <c r="B25" s="144"/>
      <c r="C25" s="147"/>
      <c r="D25" s="126"/>
      <c r="E25" s="345"/>
      <c r="F25" s="140"/>
      <c r="G25" s="140"/>
      <c r="H25" s="140"/>
      <c r="I25" s="140"/>
      <c r="J25" s="126"/>
      <c r="K25" s="126"/>
      <c r="L25" s="126"/>
      <c r="M25" s="126"/>
      <c r="N25" s="126"/>
      <c r="O25" s="126"/>
      <c r="P25" s="126"/>
      <c r="Q25" s="126"/>
    </row>
    <row r="26" spans="2:17" ht="27" customHeight="1">
      <c r="B26" s="148" t="s">
        <v>136</v>
      </c>
      <c r="C26" s="173"/>
      <c r="D26" s="149"/>
      <c r="E26" s="432" t="s">
        <v>137</v>
      </c>
      <c r="F26" s="432"/>
      <c r="G26" s="432"/>
      <c r="H26" s="432"/>
      <c r="I26" s="432"/>
      <c r="J26" s="432"/>
      <c r="K26" s="432"/>
      <c r="L26" s="432"/>
      <c r="M26" s="432"/>
      <c r="N26" s="432"/>
      <c r="O26" s="432"/>
      <c r="P26" s="432"/>
      <c r="Q26" s="433"/>
    </row>
    <row r="27" spans="2:17" ht="33" customHeight="1" thickBot="1">
      <c r="B27" s="126"/>
      <c r="C27" s="126"/>
      <c r="D27" s="126"/>
      <c r="E27" s="126"/>
      <c r="F27" s="126"/>
      <c r="G27" s="126"/>
      <c r="H27" s="126"/>
      <c r="I27" s="126"/>
      <c r="J27" s="126"/>
      <c r="K27" s="126"/>
      <c r="L27" s="126"/>
      <c r="M27" s="126"/>
      <c r="N27" s="126"/>
      <c r="O27" s="126"/>
      <c r="P27" s="126"/>
      <c r="Q27" s="126"/>
    </row>
    <row r="28" spans="2:17" ht="5.25" customHeight="1" thickTop="1">
      <c r="B28" s="126"/>
      <c r="C28" s="126"/>
      <c r="D28" s="126"/>
      <c r="E28" s="126"/>
      <c r="F28" s="126"/>
      <c r="G28" s="150"/>
      <c r="H28" s="151"/>
      <c r="I28" s="151"/>
      <c r="J28" s="151"/>
      <c r="K28" s="151"/>
      <c r="L28" s="151"/>
      <c r="M28" s="151"/>
      <c r="N28" s="151"/>
      <c r="O28" s="151"/>
      <c r="P28" s="151"/>
      <c r="Q28" s="152"/>
    </row>
    <row r="29" spans="2:17" ht="14.25" customHeight="1">
      <c r="B29" s="434" t="s">
        <v>138</v>
      </c>
      <c r="C29" s="434"/>
      <c r="D29" s="434"/>
      <c r="E29" s="434"/>
      <c r="F29" s="434"/>
      <c r="G29" s="435" t="s">
        <v>139</v>
      </c>
      <c r="H29" s="355"/>
      <c r="I29" s="436"/>
      <c r="J29" s="436"/>
      <c r="K29" s="334" t="s">
        <v>140</v>
      </c>
      <c r="L29" s="437"/>
      <c r="M29" s="437"/>
      <c r="N29" s="49"/>
      <c r="O29" s="10" t="s">
        <v>141</v>
      </c>
      <c r="P29" s="334"/>
      <c r="Q29" s="153"/>
    </row>
    <row r="30" spans="2:17" ht="14.25" customHeight="1">
      <c r="B30" s="434"/>
      <c r="C30" s="434"/>
      <c r="D30" s="434"/>
      <c r="E30" s="434"/>
      <c r="F30" s="434"/>
      <c r="G30" s="435" t="s">
        <v>142</v>
      </c>
      <c r="H30" s="355"/>
      <c r="I30" s="355"/>
      <c r="J30" s="436"/>
      <c r="K30" s="436"/>
      <c r="L30" s="436"/>
      <c r="M30" s="436"/>
      <c r="N30" s="436"/>
      <c r="O30" s="436"/>
      <c r="P30" s="436"/>
      <c r="Q30" s="154"/>
    </row>
    <row r="31" spans="2:17" ht="14.25" customHeight="1">
      <c r="B31" s="434"/>
      <c r="C31" s="434"/>
      <c r="D31" s="434"/>
      <c r="E31" s="434"/>
      <c r="F31" s="434"/>
      <c r="G31" s="339" t="s">
        <v>143</v>
      </c>
      <c r="H31" s="155"/>
      <c r="I31" s="340" t="s">
        <v>144</v>
      </c>
      <c r="J31" s="408" t="s">
        <v>145</v>
      </c>
      <c r="K31" s="408"/>
      <c r="L31" s="408"/>
      <c r="M31" s="438"/>
      <c r="N31" s="438"/>
      <c r="O31" s="438"/>
      <c r="P31" s="438"/>
      <c r="Q31" s="154"/>
    </row>
    <row r="32" spans="2:17" ht="5.25" customHeight="1" thickBot="1">
      <c r="B32" s="126"/>
      <c r="C32" s="126"/>
      <c r="D32" s="126"/>
      <c r="E32" s="126"/>
      <c r="F32" s="126"/>
      <c r="G32" s="156"/>
      <c r="H32" s="157"/>
      <c r="I32" s="157"/>
      <c r="J32" s="157"/>
      <c r="K32" s="157"/>
      <c r="L32" s="157"/>
      <c r="M32" s="157"/>
      <c r="N32" s="157"/>
      <c r="O32" s="157"/>
      <c r="P32" s="157"/>
      <c r="Q32" s="158"/>
    </row>
    <row r="33" spans="2:25" ht="13.5" thickTop="1">
      <c r="B33" s="126"/>
      <c r="C33" s="126"/>
      <c r="D33" s="126"/>
      <c r="E33" s="126"/>
      <c r="F33" s="126"/>
      <c r="G33" s="126"/>
      <c r="H33" s="126"/>
      <c r="I33" s="126"/>
      <c r="J33" s="126"/>
      <c r="K33" s="126"/>
      <c r="L33" s="126"/>
      <c r="M33" s="126"/>
      <c r="N33" s="126"/>
      <c r="O33" s="126"/>
      <c r="P33" s="126"/>
      <c r="Q33" s="126"/>
    </row>
    <row r="37" spans="2:25" ht="13.5" customHeight="1"/>
    <row r="38" spans="2:25" ht="16.5" customHeight="1"/>
    <row r="39" spans="2:25">
      <c r="U39" s="431"/>
      <c r="V39" s="431"/>
      <c r="W39" s="431"/>
      <c r="X39" s="431"/>
      <c r="Y39" s="431"/>
    </row>
    <row r="40" spans="2:25">
      <c r="U40" s="431"/>
      <c r="V40" s="431"/>
      <c r="W40" s="431"/>
      <c r="X40" s="431"/>
      <c r="Y40" s="431"/>
    </row>
    <row r="41" spans="2:25">
      <c r="U41" s="431"/>
      <c r="V41" s="431"/>
      <c r="W41" s="431"/>
      <c r="X41" s="431"/>
      <c r="Y41" s="431"/>
    </row>
  </sheetData>
  <mergeCells count="36">
    <mergeCell ref="U41:Y41"/>
    <mergeCell ref="E26:Q26"/>
    <mergeCell ref="B29:F31"/>
    <mergeCell ref="G29:H29"/>
    <mergeCell ref="I29:J29"/>
    <mergeCell ref="L29:M29"/>
    <mergeCell ref="G30:I30"/>
    <mergeCell ref="J30:P30"/>
    <mergeCell ref="J31:L31"/>
    <mergeCell ref="M31:P31"/>
    <mergeCell ref="U16:Z16"/>
    <mergeCell ref="E18:Q18"/>
    <mergeCell ref="E19:Q19"/>
    <mergeCell ref="U39:Y39"/>
    <mergeCell ref="U40:Y40"/>
    <mergeCell ref="B21:B24"/>
    <mergeCell ref="C21:C24"/>
    <mergeCell ref="F22:Q22"/>
    <mergeCell ref="F23:Q23"/>
    <mergeCell ref="D9:Q9"/>
    <mergeCell ref="D10:Q10"/>
    <mergeCell ref="D11:Q11"/>
    <mergeCell ref="E15:Q15"/>
    <mergeCell ref="E16:Q16"/>
    <mergeCell ref="F1:L1"/>
    <mergeCell ref="O1:P1"/>
    <mergeCell ref="T11:Y11"/>
    <mergeCell ref="E13:Q13"/>
    <mergeCell ref="E14:Q14"/>
    <mergeCell ref="B2:J2"/>
    <mergeCell ref="C3:Q3"/>
    <mergeCell ref="E5:Q5"/>
    <mergeCell ref="E6:Q6"/>
    <mergeCell ref="B8:Q8"/>
    <mergeCell ref="T5:Z5"/>
    <mergeCell ref="T8:X8"/>
  </mergeCells>
  <printOptions horizontalCentered="1"/>
  <pageMargins left="0.25" right="0.25" top="0.25" bottom="0.5" header="0.3" footer="0.3"/>
  <pageSetup fitToHeight="0" orientation="landscape" blackAndWhite="1" r:id="rId1"/>
  <headerFooter>
    <oddFooter>&amp;L&amp;F&amp;CPage &amp;P of &amp;N&amp;R&amp;A</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filterMode="1">
    <pageSetUpPr fitToPage="1"/>
  </sheetPr>
  <dimension ref="A1:D46"/>
  <sheetViews>
    <sheetView zoomScaleNormal="100" zoomScaleSheetLayoutView="100" workbookViewId="0">
      <selection activeCell="A5" sqref="A5:B5"/>
    </sheetView>
  </sheetViews>
  <sheetFormatPr defaultRowHeight="14.45"/>
  <cols>
    <col min="1" max="3" width="44.5703125" customWidth="1"/>
    <col min="4" max="4" width="7.85546875" customWidth="1"/>
    <col min="5" max="6" width="9.140625" customWidth="1"/>
  </cols>
  <sheetData>
    <row r="1" spans="1:4" ht="20.100000000000001" customHeight="1">
      <c r="A1" s="61" t="str">
        <f>+'Section A'!A1</f>
        <v xml:space="preserve">STATE OF ILLINOIS </v>
      </c>
      <c r="B1" s="59" t="str">
        <f>+'Section A'!B1</f>
        <v>UNIFORM GRANT BUDGET TEMPLATE</v>
      </c>
      <c r="C1" s="60" t="str">
        <f>+'Section A'!E1</f>
        <v>Commerce &amp; Economic Opportunity</v>
      </c>
      <c r="D1" s="19" t="s">
        <v>146</v>
      </c>
    </row>
    <row r="2" spans="1:4" ht="39.950000000000003" customHeight="1">
      <c r="A2" s="337" t="str">
        <f>"Organization Name: "&amp;'Section A'!B2</f>
        <v xml:space="preserve">Organization Name: </v>
      </c>
      <c r="B2" s="61" t="str">
        <f>"NOFO # "&amp;'Section A'!F2</f>
        <v xml:space="preserve">NOFO # </v>
      </c>
      <c r="C2" s="61" t="str">
        <f>"Fiscal Year "&amp;'Section A'!F3</f>
        <v>Fiscal Year 2025</v>
      </c>
    </row>
    <row r="3" spans="1:4" ht="20.100000000000001" customHeight="1">
      <c r="A3" s="441" t="s">
        <v>147</v>
      </c>
      <c r="B3" s="442"/>
      <c r="C3" s="66" t="str">
        <f>"Grant Number: "&amp;'Section A'!F4</f>
        <v xml:space="preserve">Grant Number: </v>
      </c>
    </row>
    <row r="4" spans="1:4" ht="20.100000000000001" customHeight="1">
      <c r="A4" s="63" t="s">
        <v>79</v>
      </c>
      <c r="B4" s="64"/>
      <c r="C4" s="65" t="s">
        <v>80</v>
      </c>
    </row>
    <row r="5" spans="1:4" ht="15" customHeight="1">
      <c r="A5" s="443" t="s">
        <v>148</v>
      </c>
      <c r="B5" s="444"/>
      <c r="C5" s="76"/>
    </row>
    <row r="6" spans="1:4" ht="15" customHeight="1">
      <c r="A6" s="447" t="s">
        <v>149</v>
      </c>
      <c r="B6" s="448"/>
      <c r="C6" s="176">
        <v>0</v>
      </c>
    </row>
    <row r="7" spans="1:4" ht="15" customHeight="1">
      <c r="A7" s="447" t="s">
        <v>150</v>
      </c>
      <c r="B7" s="448"/>
      <c r="C7" s="176">
        <v>0</v>
      </c>
    </row>
    <row r="8" spans="1:4" ht="15" customHeight="1">
      <c r="A8" s="449" t="s">
        <v>151</v>
      </c>
      <c r="B8" s="450"/>
      <c r="C8" s="176">
        <v>0</v>
      </c>
    </row>
    <row r="9" spans="1:4" ht="20.100000000000001" customHeight="1" thickBot="1">
      <c r="A9" s="445" t="s">
        <v>152</v>
      </c>
      <c r="B9" s="446"/>
      <c r="C9" s="77">
        <f>(C6+C7+C8)</f>
        <v>0</v>
      </c>
    </row>
    <row r="10" spans="1:4" ht="20.100000000000001" customHeight="1" thickBot="1">
      <c r="A10" s="376" t="s">
        <v>153</v>
      </c>
      <c r="B10" s="378"/>
      <c r="C10" s="380"/>
      <c r="D10" s="19" t="s">
        <v>154</v>
      </c>
    </row>
    <row r="11" spans="1:4" ht="28.5" customHeight="1">
      <c r="A11" s="63" t="s">
        <v>83</v>
      </c>
      <c r="B11" s="63" t="s">
        <v>84</v>
      </c>
      <c r="C11" s="65" t="s">
        <v>85</v>
      </c>
    </row>
    <row r="12" spans="1:4" ht="16.5" customHeight="1">
      <c r="A12" s="54" t="s">
        <v>155</v>
      </c>
      <c r="B12" s="338">
        <v>200.43</v>
      </c>
      <c r="C12" s="55">
        <f>+Personnel!G268</f>
        <v>0</v>
      </c>
    </row>
    <row r="13" spans="1:4" ht="16.5" customHeight="1">
      <c r="A13" s="54" t="s">
        <v>156</v>
      </c>
      <c r="B13" s="335">
        <v>200.43100000000001</v>
      </c>
      <c r="C13" s="55">
        <f>+'Fringe Benefits'!E267</f>
        <v>0</v>
      </c>
    </row>
    <row r="14" spans="1:4" ht="16.5" customHeight="1">
      <c r="A14" s="54" t="s">
        <v>157</v>
      </c>
      <c r="B14" s="335">
        <v>200.47399999999999</v>
      </c>
      <c r="C14" s="55">
        <f>+Travel!G267</f>
        <v>0</v>
      </c>
    </row>
    <row r="15" spans="1:4" ht="16.5" customHeight="1">
      <c r="A15" s="54" t="s">
        <v>158</v>
      </c>
      <c r="B15" s="335">
        <v>200.43899999999999</v>
      </c>
      <c r="C15" s="55">
        <f>+'Equipment '!D267</f>
        <v>0</v>
      </c>
    </row>
    <row r="16" spans="1:4" ht="16.5" customHeight="1">
      <c r="A16" s="54" t="s">
        <v>159</v>
      </c>
      <c r="B16" s="335">
        <v>200.94</v>
      </c>
      <c r="C16" s="55">
        <f>+Supplies!D266</f>
        <v>0</v>
      </c>
    </row>
    <row r="17" spans="1:3" ht="16.5" customHeight="1">
      <c r="A17" s="54" t="s">
        <v>160</v>
      </c>
      <c r="B17" s="335" t="s">
        <v>92</v>
      </c>
      <c r="C17" s="55">
        <f>+'Contractual Services'!C269</f>
        <v>0</v>
      </c>
    </row>
    <row r="18" spans="1:3" ht="16.5" customHeight="1">
      <c r="A18" s="54" t="s">
        <v>161</v>
      </c>
      <c r="B18" s="335">
        <v>200.459</v>
      </c>
      <c r="C18" s="55">
        <f>+Consultant!G266+Consultant!G539</f>
        <v>0</v>
      </c>
    </row>
    <row r="19" spans="1:3" ht="16.5" hidden="1" customHeight="1">
      <c r="A19" s="54" t="s">
        <v>94</v>
      </c>
      <c r="B19" s="335"/>
      <c r="C19" s="55">
        <f ca="1">+'Construction '!C266</f>
        <v>1255664.57</v>
      </c>
    </row>
    <row r="20" spans="1:3" ht="16.5" customHeight="1">
      <c r="A20" s="54" t="s">
        <v>162</v>
      </c>
      <c r="B20" s="335">
        <v>200.465</v>
      </c>
      <c r="C20" s="55">
        <f>+'Occupancy '!F267</f>
        <v>0</v>
      </c>
    </row>
    <row r="21" spans="1:3" ht="16.5" customHeight="1">
      <c r="A21" s="54" t="s">
        <v>163</v>
      </c>
      <c r="B21" s="335">
        <v>200.87</v>
      </c>
      <c r="C21" s="55">
        <f>+'R &amp; D '!C266</f>
        <v>0</v>
      </c>
    </row>
    <row r="22" spans="1:3" ht="16.5" customHeight="1">
      <c r="A22" s="54" t="s">
        <v>164</v>
      </c>
      <c r="B22" s="335"/>
      <c r="C22" s="55">
        <f>+'Telecommunications '!F267</f>
        <v>0</v>
      </c>
    </row>
    <row r="23" spans="1:3" ht="16.5" customHeight="1">
      <c r="A23" s="54" t="s">
        <v>165</v>
      </c>
      <c r="B23" s="335">
        <v>200.47200000000001</v>
      </c>
      <c r="C23" s="55">
        <f>+'Training &amp; Education'!F267</f>
        <v>0</v>
      </c>
    </row>
    <row r="24" spans="1:3" ht="16.5" customHeight="1">
      <c r="A24" s="54" t="s">
        <v>166</v>
      </c>
      <c r="B24" s="335" t="s">
        <v>100</v>
      </c>
      <c r="C24" s="55">
        <f>+'Direct Administrative '!G267</f>
        <v>0</v>
      </c>
    </row>
    <row r="25" spans="1:3" ht="16.5" customHeight="1">
      <c r="A25" s="54" t="s">
        <v>167</v>
      </c>
      <c r="B25" s="335"/>
      <c r="C25" s="55">
        <f>+'Miscellaneous (other) Costs '!F267</f>
        <v>0</v>
      </c>
    </row>
    <row r="26" spans="1:3" ht="16.5" customHeight="1">
      <c r="A26" s="54" t="str">
        <f>"7510 "&amp;'Related Instruction'!$B$2</f>
        <v>7510 Related Instruction</v>
      </c>
      <c r="B26" s="335"/>
      <c r="C26" s="55">
        <f>+'Related Instruction'!F$268</f>
        <v>0</v>
      </c>
    </row>
    <row r="27" spans="1:3" ht="16.5" customHeight="1">
      <c r="A27" s="54" t="str">
        <f>"7520 "&amp;'Work Based'!$B$2</f>
        <v>7520 Work-Based Training</v>
      </c>
      <c r="B27" s="335"/>
      <c r="C27" s="55">
        <f>+'Work Based'!F$268</f>
        <v>0</v>
      </c>
    </row>
    <row r="28" spans="1:3" ht="16.5" customHeight="1">
      <c r="A28" s="54" t="str">
        <f>"7530 "&amp;'Supportive Services'!$B$2</f>
        <v>7530 Supportive Services</v>
      </c>
      <c r="B28" s="335"/>
      <c r="C28" s="55">
        <f>+'Supportive Services'!F$268</f>
        <v>0</v>
      </c>
    </row>
    <row r="29" spans="1:3" ht="16.5" customHeight="1">
      <c r="A29" s="54" t="str">
        <f>"7540 "&amp;'Employer Incentives'!$B$2</f>
        <v>7540 Employer Incentives</v>
      </c>
      <c r="B29" s="335"/>
      <c r="C29" s="55">
        <f>+'Employer Incentives'!F$268</f>
        <v>0</v>
      </c>
    </row>
    <row r="30" spans="1:3" ht="16.5" hidden="1" customHeight="1">
      <c r="A30" s="54" t="str">
        <f>+'15E'!$A$2&amp;'15E'!$B$2</f>
        <v>15E.GRANT EXCLUSIVE LINE ITEM</v>
      </c>
      <c r="B30" s="335"/>
      <c r="C30" s="55">
        <f ca="1">+'15E'!F$268</f>
        <v>22885047.149999999</v>
      </c>
    </row>
    <row r="31" spans="1:3" ht="16.5" hidden="1" customHeight="1">
      <c r="A31" s="54" t="str">
        <f>+'15F'!$A$2&amp;'15F'!$B$2</f>
        <v>15F.GRANT EXCLUSIVE LINE ITEM</v>
      </c>
      <c r="B31" s="335"/>
      <c r="C31" s="55">
        <f ca="1">+'15F'!F$268</f>
        <v>19714411.93</v>
      </c>
    </row>
    <row r="32" spans="1:3" ht="16.5" hidden="1" customHeight="1">
      <c r="A32" s="54" t="str">
        <f>+'15G'!$A$2&amp;'15G'!$B$2</f>
        <v>15G.GRANT EXCLUSIVE LINE ITEM</v>
      </c>
      <c r="B32" s="335"/>
      <c r="C32" s="55">
        <f ca="1">+'15G'!F$268</f>
        <v>17901786.949999999</v>
      </c>
    </row>
    <row r="33" spans="1:3" ht="16.5" hidden="1" customHeight="1">
      <c r="A33" s="54" t="str">
        <f>+'15H'!$A$2&amp;'15H'!$B$2</f>
        <v>15H.GRANT EXCLUSIVE LINE ITEM</v>
      </c>
      <c r="B33" s="335"/>
      <c r="C33" s="55">
        <f ca="1">+'15H'!F$268</f>
        <v>8221413.7999999998</v>
      </c>
    </row>
    <row r="34" spans="1:3" ht="16.5" hidden="1" customHeight="1">
      <c r="A34" s="54" t="str">
        <f>+'15I'!$A$2&amp;'15I'!$B$2</f>
        <v>15I.GRANT EXCLUSIVE LINE ITEM</v>
      </c>
      <c r="B34" s="335"/>
      <c r="C34" s="55">
        <f ca="1">+'15I'!F$268</f>
        <v>12709324.67</v>
      </c>
    </row>
    <row r="35" spans="1:3" ht="16.5" hidden="1" customHeight="1">
      <c r="A35" s="54" t="str">
        <f>+'15J'!$A$2&amp;'15J'!$B$2</f>
        <v>15J.GRANT EXCLUSIVE LINE ITEM</v>
      </c>
      <c r="B35" s="335"/>
      <c r="C35" s="55">
        <f ca="1">+'15J'!F$268</f>
        <v>10638257.85</v>
      </c>
    </row>
    <row r="36" spans="1:3" ht="16.5" hidden="1" customHeight="1">
      <c r="A36" s="54" t="str">
        <f>+'15K'!$A$2&amp;'15K'!$B$2</f>
        <v>15K.GRANT EXCLUSIVE LINE ITEM</v>
      </c>
      <c r="B36" s="335"/>
      <c r="C36" s="55">
        <f ca="1">+'15K'!F$268</f>
        <v>15931180.65</v>
      </c>
    </row>
    <row r="37" spans="1:3" ht="16.5" customHeight="1">
      <c r="A37" s="54" t="s">
        <v>102</v>
      </c>
      <c r="B37" s="336">
        <v>200.41300000000001</v>
      </c>
      <c r="C37" s="55">
        <f>SUBTOTAL(109,C12:C36)</f>
        <v>0</v>
      </c>
    </row>
    <row r="38" spans="1:3" ht="16.5" customHeight="1">
      <c r="A38" s="74" t="s">
        <v>103</v>
      </c>
      <c r="B38" s="75">
        <v>200.41399999999999</v>
      </c>
      <c r="C38" s="55">
        <f>+'Indirect Costs '!D14</f>
        <v>0</v>
      </c>
    </row>
    <row r="39" spans="1:3" ht="34.5" customHeight="1">
      <c r="A39" s="439" t="s">
        <v>168</v>
      </c>
      <c r="B39" s="440"/>
      <c r="C39" s="56"/>
    </row>
    <row r="40" spans="1:3" ht="22.5" customHeight="1">
      <c r="A40" s="58" t="s">
        <v>169</v>
      </c>
      <c r="B40" s="57"/>
      <c r="C40" s="62">
        <f>(C37+C38)</f>
        <v>0</v>
      </c>
    </row>
    <row r="41" spans="1:3" ht="17.45" customHeight="1"/>
    <row r="42" spans="1:3" ht="17.45" customHeight="1"/>
    <row r="43" spans="1:3" ht="17.45" customHeight="1"/>
    <row r="45" spans="1:3" ht="15" customHeight="1"/>
    <row r="46" spans="1:3" ht="22.5" customHeight="1"/>
  </sheetData>
  <sheetProtection algorithmName="SHA-512" hashValue="IOlBkstzt3BmVpCXEwE6kG+LvhDgr3xtjQn1Ws3omO/YvDf6WdwsIBwXP93+cLvtElQP59/++v2XOy7aUMV0lg==" saltValue="hZ5VW+dHr02Yp2udW3DqiA==" spinCount="100000" sheet="1" objects="1" scenarios="1"/>
  <autoFilter ref="A11:A40" xr:uid="{00000000-0001-0000-0300-000000000000}">
    <filterColumn colId="0">
      <filters>
        <filter val="1. Personnel (Salaries &amp; Wages)"/>
        <filter val="10. Research &amp; Development (R&amp;D)"/>
        <filter val="11. Telecommunications"/>
        <filter val="12. Training &amp; Education"/>
        <filter val="13. Direct Administrative costs"/>
        <filter val="14. Miscellaneous Costs"/>
        <filter val="1510Related Instruction"/>
        <filter val="1520Work-Based Training"/>
        <filter val="1530Supportive Services"/>
        <filter val="1540Employer Incentives"/>
        <filter val="16. Total Direct Costs (lines 1-15)"/>
        <filter val="17.  Indirect Costs* (see below)"/>
        <filter val="18. Total Costs NON -State Grant Funds  (16 &amp;17)"/>
        <filter val="2. Fringe Benefits"/>
        <filter val="3. Travel"/>
        <filter val="4. Equipment"/>
        <filter val="5. Supplies"/>
        <filter val="6. Contractual Services  &amp; Subawards"/>
        <filter val="7. Consultant (Professional Services)"/>
        <filter val="9. Occupancy (Rent &amp; Utilities)"/>
        <filter val="Rate: __________  %  Base:______________________"/>
      </filters>
    </filterColumn>
  </autoFilter>
  <mergeCells count="8">
    <mergeCell ref="A39:B39"/>
    <mergeCell ref="A3:B3"/>
    <mergeCell ref="A10:C10"/>
    <mergeCell ref="A5:B5"/>
    <mergeCell ref="A9:B9"/>
    <mergeCell ref="A7:B7"/>
    <mergeCell ref="A8:B8"/>
    <mergeCell ref="A6:B6"/>
  </mergeCells>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27"/>
  <sheetViews>
    <sheetView tabSelected="1" zoomScaleNormal="100" zoomScaleSheetLayoutView="100" workbookViewId="0">
      <selection sqref="A1:C1"/>
    </sheetView>
  </sheetViews>
  <sheetFormatPr defaultRowHeight="14.45"/>
  <cols>
    <col min="1" max="9" width="14.28515625" customWidth="1"/>
  </cols>
  <sheetData>
    <row r="1" spans="1:9" ht="39.75" customHeight="1" thickTop="1" thickBot="1">
      <c r="A1" s="452" t="s">
        <v>170</v>
      </c>
      <c r="B1" s="453"/>
      <c r="C1" s="454"/>
      <c r="D1" s="452" t="s">
        <v>171</v>
      </c>
      <c r="E1" s="453"/>
      <c r="F1" s="454"/>
      <c r="G1" s="455" t="str">
        <f>"AGENCY: "&amp;'Section B'!C1</f>
        <v>AGENCY: Commerce &amp; Economic Opportunity</v>
      </c>
      <c r="H1" s="456"/>
      <c r="I1" s="457"/>
    </row>
    <row r="2" spans="1:9" s="195" customFormat="1" ht="33" customHeight="1" thickTop="1" thickBot="1">
      <c r="A2" s="455" t="str">
        <f>"Organization Name: "&amp;'Section A'!B2</f>
        <v xml:space="preserve">Organization Name: </v>
      </c>
      <c r="B2" s="456"/>
      <c r="C2" s="456"/>
      <c r="D2" s="460" t="str">
        <f>"CSFA Description: "&amp;'Section A'!D3</f>
        <v>CSFA Description: State Apprenticeship Expansion Program</v>
      </c>
      <c r="E2" s="461"/>
      <c r="F2" s="462"/>
      <c r="G2" s="455" t="str">
        <f>"NOFO # "&amp;'Section A'!F2</f>
        <v xml:space="preserve">NOFO # </v>
      </c>
      <c r="H2" s="456"/>
      <c r="I2" s="457"/>
    </row>
    <row r="3" spans="1:9" ht="16.5" customHeight="1" thickTop="1" thickBot="1">
      <c r="A3" s="458" t="str">
        <f>"CSFA #: "&amp;'Section A'!B3</f>
        <v>CSFA #: 420-30-3163</v>
      </c>
      <c r="B3" s="459"/>
      <c r="C3" s="459"/>
      <c r="D3" s="463" t="str">
        <f>"UEI # "&amp;'Section A'!D2</f>
        <v xml:space="preserve">UEI # </v>
      </c>
      <c r="E3" s="464"/>
      <c r="F3" s="465"/>
      <c r="G3" s="455" t="str">
        <f>"Fiscal Year(s): "&amp;'Section A'!F3</f>
        <v>Fiscal Year(s): 2025</v>
      </c>
      <c r="H3" s="456"/>
      <c r="I3" s="457"/>
    </row>
    <row r="4" spans="1:9" ht="15" thickTop="1"/>
    <row r="5" spans="1:9">
      <c r="A5" s="44" t="s">
        <v>172</v>
      </c>
      <c r="B5" s="43"/>
    </row>
    <row r="6" spans="1:9" ht="36" customHeight="1">
      <c r="A6" s="431" t="s">
        <v>173</v>
      </c>
      <c r="B6" s="431"/>
      <c r="C6" s="431"/>
      <c r="D6" s="431"/>
      <c r="E6" s="431"/>
      <c r="F6" s="431"/>
      <c r="G6" s="431"/>
      <c r="H6" s="431"/>
      <c r="I6" s="431"/>
    </row>
    <row r="7" spans="1:9">
      <c r="A7" s="8"/>
      <c r="B7" s="9"/>
      <c r="C7" s="9"/>
      <c r="D7" s="9"/>
      <c r="E7" s="9"/>
      <c r="F7" s="9"/>
      <c r="G7" s="9"/>
      <c r="H7" s="9"/>
      <c r="I7" s="9"/>
    </row>
    <row r="8" spans="1:9">
      <c r="A8" s="8"/>
      <c r="B8" s="9"/>
      <c r="C8" s="9"/>
      <c r="D8" s="9"/>
      <c r="E8" s="9"/>
      <c r="F8" s="9"/>
      <c r="G8" s="9"/>
      <c r="H8" s="9"/>
      <c r="I8" s="9"/>
    </row>
    <row r="9" spans="1:9">
      <c r="A9" s="8"/>
      <c r="B9" s="9"/>
      <c r="C9" s="9"/>
      <c r="D9" s="9"/>
      <c r="E9" s="9"/>
      <c r="F9" s="9"/>
      <c r="G9" s="9"/>
      <c r="H9" s="9"/>
      <c r="I9" s="9"/>
    </row>
    <row r="10" spans="1:9">
      <c r="A10" s="466"/>
      <c r="B10" s="466"/>
      <c r="C10" s="466"/>
      <c r="D10" s="9"/>
      <c r="E10" s="466"/>
      <c r="F10" s="466"/>
      <c r="G10" s="466"/>
      <c r="H10" s="9"/>
      <c r="I10" s="9"/>
    </row>
    <row r="11" spans="1:9">
      <c r="A11" s="8" t="s">
        <v>174</v>
      </c>
      <c r="B11" s="9"/>
      <c r="C11" s="9"/>
      <c r="D11" s="9"/>
      <c r="E11" s="8" t="s">
        <v>174</v>
      </c>
      <c r="F11" s="9"/>
      <c r="G11" s="9"/>
      <c r="H11" s="9"/>
      <c r="I11" s="9"/>
    </row>
    <row r="12" spans="1:9">
      <c r="A12" s="8"/>
      <c r="B12" s="9"/>
      <c r="C12" s="9"/>
      <c r="D12" s="9"/>
      <c r="E12" s="8"/>
      <c r="F12" s="9"/>
      <c r="G12" s="9"/>
      <c r="H12" s="9"/>
      <c r="I12" s="9"/>
    </row>
    <row r="13" spans="1:9">
      <c r="A13" s="467"/>
      <c r="B13" s="467"/>
      <c r="C13" s="467"/>
      <c r="D13" s="9"/>
      <c r="E13" s="467"/>
      <c r="F13" s="467"/>
      <c r="G13" s="467"/>
      <c r="H13" s="9"/>
      <c r="I13" s="9"/>
    </row>
    <row r="14" spans="1:9">
      <c r="A14" s="8" t="s">
        <v>175</v>
      </c>
      <c r="B14" s="9"/>
      <c r="C14" s="9"/>
      <c r="D14" s="9"/>
      <c r="E14" s="8" t="s">
        <v>175</v>
      </c>
      <c r="F14" s="9"/>
      <c r="G14" s="9"/>
      <c r="H14" s="9"/>
      <c r="I14" s="9"/>
    </row>
    <row r="15" spans="1:9">
      <c r="A15" s="8"/>
      <c r="B15" s="9"/>
      <c r="C15" s="9"/>
      <c r="D15" s="9"/>
      <c r="E15" s="8"/>
      <c r="F15" s="9"/>
      <c r="G15" s="9"/>
      <c r="H15" s="9"/>
      <c r="I15" s="9"/>
    </row>
    <row r="16" spans="1:9">
      <c r="A16" s="466"/>
      <c r="B16" s="466"/>
      <c r="C16" s="466"/>
      <c r="D16" s="9"/>
      <c r="E16" s="466"/>
      <c r="F16" s="466"/>
      <c r="G16" s="466"/>
      <c r="H16" s="9"/>
      <c r="I16" s="9"/>
    </row>
    <row r="17" spans="1:9">
      <c r="A17" s="8" t="s">
        <v>176</v>
      </c>
      <c r="B17" s="9"/>
      <c r="C17" s="9"/>
      <c r="D17" s="9"/>
      <c r="E17" s="8" t="s">
        <v>176</v>
      </c>
      <c r="F17" s="9"/>
      <c r="G17" s="9"/>
      <c r="H17" s="9"/>
      <c r="I17" s="9"/>
    </row>
    <row r="18" spans="1:9">
      <c r="A18" s="8"/>
      <c r="B18" s="9"/>
      <c r="C18" s="9"/>
      <c r="D18" s="9"/>
      <c r="E18" s="8"/>
      <c r="F18" s="9"/>
      <c r="G18" s="9"/>
      <c r="H18" s="9"/>
      <c r="I18" s="9"/>
    </row>
    <row r="19" spans="1:9">
      <c r="A19" s="466"/>
      <c r="B19" s="466"/>
      <c r="C19" s="466"/>
      <c r="D19" s="9"/>
      <c r="E19" s="466"/>
      <c r="F19" s="466"/>
      <c r="G19" s="466"/>
      <c r="H19" s="9"/>
      <c r="I19" s="9"/>
    </row>
    <row r="20" spans="1:9">
      <c r="A20" s="8" t="s">
        <v>177</v>
      </c>
      <c r="B20" s="9"/>
      <c r="C20" s="9"/>
      <c r="D20" s="9"/>
      <c r="E20" s="8" t="s">
        <v>177</v>
      </c>
      <c r="F20" s="9"/>
      <c r="G20" s="9"/>
      <c r="H20" s="9"/>
      <c r="I20" s="9"/>
    </row>
    <row r="21" spans="1:9">
      <c r="A21" s="8" t="s">
        <v>178</v>
      </c>
      <c r="B21" s="9"/>
      <c r="C21" s="9"/>
      <c r="D21" s="9"/>
      <c r="E21" s="8" t="s">
        <v>179</v>
      </c>
      <c r="F21" s="9"/>
      <c r="G21" s="9"/>
      <c r="H21" s="9"/>
      <c r="I21" s="9"/>
    </row>
    <row r="22" spans="1:9" ht="28.5" customHeight="1">
      <c r="A22" s="466"/>
      <c r="B22" s="466"/>
      <c r="C22" s="466"/>
      <c r="D22" s="9"/>
      <c r="E22" s="466"/>
      <c r="F22" s="466"/>
      <c r="G22" s="466"/>
      <c r="H22" s="9"/>
      <c r="I22" s="9"/>
    </row>
    <row r="23" spans="1:9">
      <c r="A23" s="8" t="s">
        <v>180</v>
      </c>
      <c r="B23" s="9"/>
      <c r="C23" s="9"/>
      <c r="D23" s="9"/>
      <c r="E23" s="8" t="s">
        <v>180</v>
      </c>
      <c r="F23" s="9"/>
      <c r="G23" s="9"/>
      <c r="H23" s="9"/>
      <c r="I23" s="9"/>
    </row>
    <row r="24" spans="1:9">
      <c r="A24" s="9"/>
      <c r="B24" s="9"/>
      <c r="C24" s="9"/>
      <c r="D24" s="9"/>
      <c r="E24" s="9"/>
      <c r="F24" s="9"/>
      <c r="G24" s="9"/>
      <c r="H24" s="9"/>
      <c r="I24" s="9"/>
    </row>
    <row r="27" spans="1:9" ht="42.75" customHeight="1">
      <c r="A27" s="451" t="s">
        <v>181</v>
      </c>
      <c r="B27" s="451"/>
      <c r="C27" s="451"/>
      <c r="D27" s="451"/>
      <c r="E27" s="451"/>
      <c r="F27" s="451"/>
      <c r="G27" s="451"/>
    </row>
  </sheetData>
  <mergeCells count="21">
    <mergeCell ref="E16:G16"/>
    <mergeCell ref="A19:C19"/>
    <mergeCell ref="E19:G19"/>
    <mergeCell ref="A22:C22"/>
    <mergeCell ref="E22:G22"/>
    <mergeCell ref="A27:G27"/>
    <mergeCell ref="A6:I6"/>
    <mergeCell ref="A1:C1"/>
    <mergeCell ref="G1:I1"/>
    <mergeCell ref="G2:I2"/>
    <mergeCell ref="G3:I3"/>
    <mergeCell ref="D1:F1"/>
    <mergeCell ref="A2:C2"/>
    <mergeCell ref="A3:C3"/>
    <mergeCell ref="D2:F2"/>
    <mergeCell ref="D3:F3"/>
    <mergeCell ref="A10:C10"/>
    <mergeCell ref="E10:G10"/>
    <mergeCell ref="A13:C13"/>
    <mergeCell ref="E13:G13"/>
    <mergeCell ref="A16:C16"/>
  </mergeCells>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0"/>
  <sheetViews>
    <sheetView workbookViewId="0">
      <selection sqref="A1:BF10"/>
    </sheetView>
  </sheetViews>
  <sheetFormatPr defaultRowHeight="14.45"/>
  <sheetData>
    <row r="1" spans="1:7">
      <c r="A1" s="468"/>
      <c r="B1" s="468"/>
      <c r="C1" s="468"/>
      <c r="D1" s="468"/>
      <c r="E1" s="468"/>
      <c r="F1" s="468"/>
      <c r="G1" s="468"/>
    </row>
    <row r="2" spans="1:7">
      <c r="A2" s="469"/>
      <c r="B2" s="469"/>
      <c r="C2" s="469"/>
      <c r="D2" s="469"/>
      <c r="E2" s="469"/>
      <c r="F2" s="469"/>
      <c r="G2" s="469"/>
    </row>
    <row r="3" spans="1:7">
      <c r="A3" s="2"/>
      <c r="B3" s="1"/>
    </row>
    <row r="4" spans="1:7">
      <c r="A4" s="4"/>
      <c r="B4" s="1"/>
      <c r="C4" s="1"/>
      <c r="D4" s="1"/>
      <c r="E4" s="1"/>
      <c r="F4" s="1"/>
      <c r="G4" s="1"/>
    </row>
    <row r="5" spans="1:7">
      <c r="A5" s="4"/>
      <c r="B5" s="1"/>
    </row>
    <row r="6" spans="1:7">
      <c r="A6" s="4"/>
      <c r="B6" s="1"/>
    </row>
    <row r="7" spans="1:7">
      <c r="A7" s="5"/>
      <c r="B7" s="1"/>
    </row>
    <row r="8" spans="1:7">
      <c r="A8" s="5"/>
      <c r="B8" s="1"/>
    </row>
    <row r="9" spans="1:7">
      <c r="A9" s="5"/>
      <c r="B9" s="3"/>
    </row>
    <row r="10" spans="1:7">
      <c r="B10" s="3"/>
    </row>
  </sheetData>
  <mergeCells count="2">
    <mergeCell ref="A1:G1"/>
    <mergeCell ref="A2:G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S278"/>
  <sheetViews>
    <sheetView zoomScaleNormal="100" zoomScaleSheetLayoutView="100" workbookViewId="0">
      <selection activeCell="C6" sqref="C6"/>
    </sheetView>
  </sheetViews>
  <sheetFormatPr defaultRowHeight="14.45"/>
  <cols>
    <col min="1" max="1" width="35.28515625" customWidth="1"/>
    <col min="2" max="2" width="25" customWidth="1"/>
    <col min="3" max="6" width="12.5703125" customWidth="1"/>
    <col min="7" max="7" width="15.28515625" customWidth="1"/>
    <col min="8" max="8" width="11" hidden="1" customWidth="1"/>
    <col min="9" max="9" width="2.28515625" customWidth="1"/>
    <col min="11" max="11" width="11" bestFit="1" customWidth="1"/>
  </cols>
  <sheetData>
    <row r="1" spans="1:16" ht="25.5" customHeight="1">
      <c r="A1" s="473" t="s">
        <v>182</v>
      </c>
      <c r="B1" s="473"/>
      <c r="C1" s="473"/>
      <c r="D1" s="473"/>
      <c r="E1" s="473"/>
      <c r="F1" s="473"/>
      <c r="G1">
        <f>+'Section A'!B2</f>
        <v>0</v>
      </c>
      <c r="H1" s="45"/>
      <c r="I1" s="45"/>
      <c r="J1" s="45"/>
      <c r="K1" s="45"/>
      <c r="L1" s="45"/>
      <c r="M1" s="45"/>
      <c r="N1" s="45"/>
      <c r="O1" s="45"/>
      <c r="P1" s="45"/>
    </row>
    <row r="2" spans="1:16" ht="67.5" customHeight="1">
      <c r="A2" s="431" t="s">
        <v>183</v>
      </c>
      <c r="B2" s="431"/>
      <c r="C2" s="431"/>
      <c r="D2" s="431"/>
      <c r="E2" s="431"/>
      <c r="F2" s="431"/>
      <c r="G2" s="431"/>
      <c r="I2" s="13"/>
      <c r="J2" s="13"/>
    </row>
    <row r="3" spans="1:16" ht="6.75" customHeight="1">
      <c r="A3" s="13"/>
      <c r="B3" s="13"/>
      <c r="C3" s="13"/>
      <c r="D3" s="13"/>
      <c r="E3" s="13"/>
      <c r="F3" s="13"/>
      <c r="G3" s="13"/>
      <c r="I3" s="13"/>
      <c r="J3" s="13"/>
    </row>
    <row r="4" spans="1:16" ht="6.75" customHeight="1">
      <c r="A4" s="10"/>
      <c r="B4" s="10"/>
      <c r="C4" s="10"/>
      <c r="D4" s="10"/>
      <c r="E4" s="10"/>
      <c r="F4" s="10"/>
      <c r="G4" s="11"/>
      <c r="I4" s="10"/>
      <c r="J4" s="10"/>
    </row>
    <row r="5" spans="1:16" ht="24.95">
      <c r="A5" s="48" t="s">
        <v>184</v>
      </c>
      <c r="B5" s="48" t="s">
        <v>185</v>
      </c>
      <c r="C5" s="12" t="s">
        <v>186</v>
      </c>
      <c r="D5" s="12" t="s">
        <v>187</v>
      </c>
      <c r="E5" s="48" t="s">
        <v>188</v>
      </c>
      <c r="F5" s="48" t="s">
        <v>189</v>
      </c>
      <c r="G5" s="48" t="s">
        <v>190</v>
      </c>
      <c r="H5" s="45" t="s">
        <v>191</v>
      </c>
      <c r="I5" s="10"/>
      <c r="J5" s="121" t="s">
        <v>192</v>
      </c>
      <c r="K5" s="207"/>
    </row>
    <row r="6" spans="1:16" s="89" customFormat="1">
      <c r="A6" s="348"/>
      <c r="B6" s="348"/>
      <c r="C6" s="201"/>
      <c r="D6" s="79"/>
      <c r="E6" s="80"/>
      <c r="F6" s="79"/>
      <c r="G6" s="171">
        <f t="shared" ref="G6:G37" si="0">ROUND(C6*E6*F6,2)</f>
        <v>0</v>
      </c>
      <c r="H6" s="89" t="s">
        <v>193</v>
      </c>
      <c r="I6" s="78"/>
      <c r="J6" s="78"/>
    </row>
    <row r="7" spans="1:16" s="89" customFormat="1">
      <c r="A7" s="348"/>
      <c r="B7" s="348"/>
      <c r="C7" s="201"/>
      <c r="D7" s="79"/>
      <c r="E7" s="80"/>
      <c r="F7" s="79"/>
      <c r="G7" s="171">
        <f t="shared" si="0"/>
        <v>0</v>
      </c>
      <c r="H7" s="89" t="s">
        <v>193</v>
      </c>
      <c r="I7" s="101"/>
      <c r="J7" s="346"/>
    </row>
    <row r="8" spans="1:16" s="89" customFormat="1">
      <c r="A8" s="348"/>
      <c r="B8" s="348"/>
      <c r="C8" s="201"/>
      <c r="D8" s="79"/>
      <c r="E8" s="80"/>
      <c r="F8" s="79"/>
      <c r="G8" s="171">
        <f t="shared" si="0"/>
        <v>0</v>
      </c>
      <c r="H8" s="89" t="s">
        <v>193</v>
      </c>
      <c r="I8" s="101"/>
      <c r="J8" s="349"/>
    </row>
    <row r="9" spans="1:16" s="89" customFormat="1" hidden="1">
      <c r="A9" s="348"/>
      <c r="B9" s="348"/>
      <c r="C9" s="201"/>
      <c r="D9" s="79"/>
      <c r="E9" s="80"/>
      <c r="F9" s="79"/>
      <c r="G9" s="171">
        <f t="shared" si="0"/>
        <v>0</v>
      </c>
      <c r="H9" s="89" t="s">
        <v>193</v>
      </c>
      <c r="I9" s="101"/>
      <c r="J9" s="346"/>
    </row>
    <row r="10" spans="1:16" s="89" customFormat="1" hidden="1">
      <c r="A10" s="348"/>
      <c r="B10" s="348"/>
      <c r="C10" s="201"/>
      <c r="D10" s="79"/>
      <c r="E10" s="80"/>
      <c r="F10" s="79"/>
      <c r="G10" s="171">
        <f t="shared" si="0"/>
        <v>0</v>
      </c>
      <c r="H10" s="89" t="s">
        <v>193</v>
      </c>
      <c r="I10" s="101"/>
      <c r="J10" s="349"/>
    </row>
    <row r="11" spans="1:16" s="89" customFormat="1" hidden="1">
      <c r="A11" s="348"/>
      <c r="B11" s="348"/>
      <c r="C11" s="201"/>
      <c r="D11" s="79"/>
      <c r="E11" s="80"/>
      <c r="F11" s="79"/>
      <c r="G11" s="171">
        <f t="shared" si="0"/>
        <v>0</v>
      </c>
      <c r="H11" s="89" t="s">
        <v>193</v>
      </c>
      <c r="I11" s="101"/>
      <c r="J11" s="346"/>
    </row>
    <row r="12" spans="1:16" s="89" customFormat="1" hidden="1">
      <c r="A12" s="348"/>
      <c r="B12" s="348"/>
      <c r="C12" s="201"/>
      <c r="D12" s="79"/>
      <c r="E12" s="80"/>
      <c r="F12" s="79"/>
      <c r="G12" s="171">
        <f t="shared" si="0"/>
        <v>0</v>
      </c>
      <c r="H12" s="89" t="s">
        <v>193</v>
      </c>
      <c r="I12" s="101"/>
      <c r="J12" s="349"/>
    </row>
    <row r="13" spans="1:16" s="89" customFormat="1" hidden="1">
      <c r="A13" s="348"/>
      <c r="B13" s="348"/>
      <c r="C13" s="201"/>
      <c r="D13" s="79"/>
      <c r="E13" s="80"/>
      <c r="F13" s="79"/>
      <c r="G13" s="171">
        <f t="shared" si="0"/>
        <v>0</v>
      </c>
      <c r="H13" s="89" t="s">
        <v>193</v>
      </c>
      <c r="I13" s="101"/>
      <c r="J13" s="346"/>
    </row>
    <row r="14" spans="1:16" s="89" customFormat="1" hidden="1">
      <c r="A14" s="348"/>
      <c r="B14" s="348"/>
      <c r="C14" s="201"/>
      <c r="D14" s="79"/>
      <c r="E14" s="80"/>
      <c r="F14" s="79"/>
      <c r="G14" s="171">
        <f t="shared" si="0"/>
        <v>0</v>
      </c>
      <c r="H14" s="89" t="s">
        <v>193</v>
      </c>
      <c r="I14" s="101"/>
      <c r="J14" s="349"/>
    </row>
    <row r="15" spans="1:16" s="89" customFormat="1" hidden="1">
      <c r="A15" s="348"/>
      <c r="B15" s="348"/>
      <c r="C15" s="201"/>
      <c r="D15" s="79"/>
      <c r="E15" s="80"/>
      <c r="F15" s="79"/>
      <c r="G15" s="171">
        <f t="shared" si="0"/>
        <v>0</v>
      </c>
      <c r="H15" s="89" t="s">
        <v>193</v>
      </c>
      <c r="I15" s="101"/>
      <c r="J15" s="346"/>
    </row>
    <row r="16" spans="1:16" s="89" customFormat="1" hidden="1">
      <c r="A16" s="348"/>
      <c r="B16" s="348"/>
      <c r="C16" s="201"/>
      <c r="D16" s="79"/>
      <c r="E16" s="80"/>
      <c r="F16" s="79"/>
      <c r="G16" s="171">
        <f t="shared" si="0"/>
        <v>0</v>
      </c>
      <c r="H16" s="89" t="s">
        <v>193</v>
      </c>
      <c r="I16" s="101"/>
      <c r="J16" s="349"/>
    </row>
    <row r="17" spans="1:10" s="89" customFormat="1" hidden="1">
      <c r="A17" s="348"/>
      <c r="B17" s="348"/>
      <c r="C17" s="201"/>
      <c r="D17" s="79"/>
      <c r="E17" s="80"/>
      <c r="F17" s="79"/>
      <c r="G17" s="171">
        <f t="shared" si="0"/>
        <v>0</v>
      </c>
      <c r="H17" s="89" t="s">
        <v>193</v>
      </c>
      <c r="I17" s="101"/>
      <c r="J17" s="346"/>
    </row>
    <row r="18" spans="1:10" s="89" customFormat="1" hidden="1">
      <c r="A18" s="348"/>
      <c r="B18" s="348"/>
      <c r="C18" s="201"/>
      <c r="D18" s="79"/>
      <c r="E18" s="80"/>
      <c r="F18" s="79"/>
      <c r="G18" s="171">
        <f t="shared" si="0"/>
        <v>0</v>
      </c>
      <c r="H18" s="89" t="s">
        <v>193</v>
      </c>
      <c r="I18" s="101"/>
      <c r="J18" s="349"/>
    </row>
    <row r="19" spans="1:10" s="89" customFormat="1" hidden="1">
      <c r="A19" s="348"/>
      <c r="B19" s="348"/>
      <c r="C19" s="201"/>
      <c r="D19" s="79"/>
      <c r="E19" s="80"/>
      <c r="F19" s="79"/>
      <c r="G19" s="171">
        <f t="shared" si="0"/>
        <v>0</v>
      </c>
      <c r="H19" s="89" t="s">
        <v>193</v>
      </c>
      <c r="I19" s="101"/>
      <c r="J19" s="346"/>
    </row>
    <row r="20" spans="1:10" s="89" customFormat="1" hidden="1">
      <c r="A20" s="348"/>
      <c r="B20" s="348"/>
      <c r="C20" s="201"/>
      <c r="D20" s="79"/>
      <c r="E20" s="80"/>
      <c r="F20" s="79"/>
      <c r="G20" s="171">
        <f t="shared" si="0"/>
        <v>0</v>
      </c>
      <c r="H20" s="89" t="s">
        <v>193</v>
      </c>
      <c r="I20" s="101"/>
      <c r="J20" s="349"/>
    </row>
    <row r="21" spans="1:10" s="89" customFormat="1" hidden="1">
      <c r="A21" s="348"/>
      <c r="B21" s="348"/>
      <c r="C21" s="201"/>
      <c r="D21" s="79"/>
      <c r="E21" s="80"/>
      <c r="F21" s="79"/>
      <c r="G21" s="171">
        <f t="shared" si="0"/>
        <v>0</v>
      </c>
      <c r="H21" s="89" t="s">
        <v>193</v>
      </c>
      <c r="I21" s="101"/>
      <c r="J21" s="346"/>
    </row>
    <row r="22" spans="1:10" s="89" customFormat="1" hidden="1">
      <c r="A22" s="348"/>
      <c r="B22" s="348"/>
      <c r="C22" s="201"/>
      <c r="D22" s="79"/>
      <c r="E22" s="80"/>
      <c r="F22" s="79"/>
      <c r="G22" s="171">
        <f t="shared" si="0"/>
        <v>0</v>
      </c>
      <c r="H22" s="89" t="s">
        <v>193</v>
      </c>
      <c r="I22" s="101"/>
      <c r="J22" s="349"/>
    </row>
    <row r="23" spans="1:10" s="89" customFormat="1" hidden="1">
      <c r="A23" s="348"/>
      <c r="B23" s="348"/>
      <c r="C23" s="201"/>
      <c r="D23" s="79"/>
      <c r="E23" s="80"/>
      <c r="F23" s="79"/>
      <c r="G23" s="171">
        <f t="shared" si="0"/>
        <v>0</v>
      </c>
      <c r="H23" s="89" t="s">
        <v>193</v>
      </c>
      <c r="I23" s="101"/>
      <c r="J23" s="346"/>
    </row>
    <row r="24" spans="1:10" s="89" customFormat="1" hidden="1">
      <c r="A24" s="348"/>
      <c r="B24" s="348"/>
      <c r="C24" s="201"/>
      <c r="D24" s="79"/>
      <c r="E24" s="80"/>
      <c r="F24" s="79"/>
      <c r="G24" s="171">
        <f t="shared" si="0"/>
        <v>0</v>
      </c>
      <c r="H24" s="89" t="s">
        <v>193</v>
      </c>
      <c r="I24" s="101"/>
      <c r="J24" s="349"/>
    </row>
    <row r="25" spans="1:10" s="89" customFormat="1" hidden="1">
      <c r="A25" s="348"/>
      <c r="B25" s="348"/>
      <c r="C25" s="201"/>
      <c r="D25" s="79"/>
      <c r="E25" s="80"/>
      <c r="F25" s="79"/>
      <c r="G25" s="171">
        <f t="shared" si="0"/>
        <v>0</v>
      </c>
      <c r="H25" s="89" t="s">
        <v>193</v>
      </c>
      <c r="I25" s="101"/>
      <c r="J25" s="346"/>
    </row>
    <row r="26" spans="1:10" s="89" customFormat="1" hidden="1">
      <c r="A26" s="348"/>
      <c r="B26" s="348"/>
      <c r="C26" s="201"/>
      <c r="D26" s="79"/>
      <c r="E26" s="80"/>
      <c r="F26" s="79"/>
      <c r="G26" s="171">
        <f t="shared" si="0"/>
        <v>0</v>
      </c>
      <c r="H26" s="89" t="s">
        <v>193</v>
      </c>
      <c r="I26" s="101"/>
      <c r="J26" s="349"/>
    </row>
    <row r="27" spans="1:10" s="89" customFormat="1" hidden="1">
      <c r="A27" s="348"/>
      <c r="B27" s="348"/>
      <c r="C27" s="201"/>
      <c r="D27" s="79"/>
      <c r="E27" s="80"/>
      <c r="F27" s="79"/>
      <c r="G27" s="171">
        <f t="shared" si="0"/>
        <v>0</v>
      </c>
      <c r="H27" s="89" t="s">
        <v>193</v>
      </c>
      <c r="I27" s="101"/>
      <c r="J27" s="346"/>
    </row>
    <row r="28" spans="1:10" s="89" customFormat="1" hidden="1">
      <c r="A28" s="348"/>
      <c r="B28" s="348"/>
      <c r="C28" s="201"/>
      <c r="D28" s="79"/>
      <c r="E28" s="80"/>
      <c r="F28" s="79"/>
      <c r="G28" s="171">
        <f t="shared" si="0"/>
        <v>0</v>
      </c>
      <c r="H28" s="89" t="s">
        <v>193</v>
      </c>
      <c r="I28" s="101"/>
      <c r="J28" s="349"/>
    </row>
    <row r="29" spans="1:10" s="89" customFormat="1" hidden="1">
      <c r="A29" s="348"/>
      <c r="B29" s="348"/>
      <c r="C29" s="201"/>
      <c r="D29" s="79"/>
      <c r="E29" s="80"/>
      <c r="F29" s="79"/>
      <c r="G29" s="171">
        <f t="shared" si="0"/>
        <v>0</v>
      </c>
      <c r="H29" s="89" t="s">
        <v>193</v>
      </c>
      <c r="I29" s="101"/>
      <c r="J29" s="346"/>
    </row>
    <row r="30" spans="1:10" s="89" customFormat="1" hidden="1">
      <c r="A30" s="348"/>
      <c r="B30" s="348"/>
      <c r="C30" s="201"/>
      <c r="D30" s="79"/>
      <c r="E30" s="80"/>
      <c r="F30" s="79"/>
      <c r="G30" s="171">
        <f t="shared" si="0"/>
        <v>0</v>
      </c>
      <c r="H30" s="89" t="s">
        <v>193</v>
      </c>
      <c r="I30" s="101"/>
      <c r="J30" s="349"/>
    </row>
    <row r="31" spans="1:10" s="89" customFormat="1" hidden="1">
      <c r="A31" s="348"/>
      <c r="B31" s="348"/>
      <c r="C31" s="201"/>
      <c r="D31" s="79"/>
      <c r="E31" s="80"/>
      <c r="F31" s="79"/>
      <c r="G31" s="171">
        <f t="shared" si="0"/>
        <v>0</v>
      </c>
      <c r="H31" s="89" t="s">
        <v>193</v>
      </c>
      <c r="I31" s="101"/>
      <c r="J31" s="346"/>
    </row>
    <row r="32" spans="1:10" s="89" customFormat="1" hidden="1">
      <c r="A32" s="348"/>
      <c r="B32" s="348"/>
      <c r="C32" s="201"/>
      <c r="D32" s="79"/>
      <c r="E32" s="80"/>
      <c r="F32" s="79"/>
      <c r="G32" s="171">
        <f t="shared" si="0"/>
        <v>0</v>
      </c>
      <c r="H32" s="89" t="s">
        <v>193</v>
      </c>
      <c r="I32" s="101"/>
      <c r="J32" s="349"/>
    </row>
    <row r="33" spans="1:10" s="89" customFormat="1" hidden="1">
      <c r="A33" s="348"/>
      <c r="B33" s="348"/>
      <c r="C33" s="201"/>
      <c r="D33" s="79"/>
      <c r="E33" s="80"/>
      <c r="F33" s="79"/>
      <c r="G33" s="171">
        <f t="shared" si="0"/>
        <v>0</v>
      </c>
      <c r="H33" s="89" t="s">
        <v>193</v>
      </c>
      <c r="I33" s="101"/>
      <c r="J33" s="346"/>
    </row>
    <row r="34" spans="1:10" s="89" customFormat="1" hidden="1">
      <c r="A34" s="348"/>
      <c r="B34" s="348"/>
      <c r="C34" s="201"/>
      <c r="D34" s="79"/>
      <c r="E34" s="80"/>
      <c r="F34" s="79"/>
      <c r="G34" s="171">
        <f t="shared" si="0"/>
        <v>0</v>
      </c>
      <c r="H34" s="89" t="s">
        <v>193</v>
      </c>
      <c r="I34" s="101"/>
      <c r="J34" s="349"/>
    </row>
    <row r="35" spans="1:10" s="89" customFormat="1" hidden="1">
      <c r="A35" s="348"/>
      <c r="B35" s="348"/>
      <c r="C35" s="201"/>
      <c r="D35" s="79"/>
      <c r="E35" s="80"/>
      <c r="F35" s="79"/>
      <c r="G35" s="171">
        <f t="shared" si="0"/>
        <v>0</v>
      </c>
      <c r="H35" s="89" t="s">
        <v>193</v>
      </c>
      <c r="I35" s="101"/>
      <c r="J35" s="346"/>
    </row>
    <row r="36" spans="1:10" s="89" customFormat="1" hidden="1">
      <c r="A36" s="348"/>
      <c r="B36" s="348"/>
      <c r="C36" s="201"/>
      <c r="D36" s="79"/>
      <c r="E36" s="80"/>
      <c r="F36" s="79"/>
      <c r="G36" s="171">
        <f t="shared" si="0"/>
        <v>0</v>
      </c>
      <c r="H36" s="89" t="s">
        <v>193</v>
      </c>
      <c r="I36" s="101"/>
      <c r="J36" s="349"/>
    </row>
    <row r="37" spans="1:10" s="89" customFormat="1" hidden="1">
      <c r="A37" s="348"/>
      <c r="B37" s="348"/>
      <c r="C37" s="201"/>
      <c r="D37" s="79"/>
      <c r="E37" s="80"/>
      <c r="F37" s="79"/>
      <c r="G37" s="171">
        <f t="shared" si="0"/>
        <v>0</v>
      </c>
      <c r="H37" s="89" t="s">
        <v>193</v>
      </c>
      <c r="I37" s="101"/>
      <c r="J37" s="346"/>
    </row>
    <row r="38" spans="1:10" s="89" customFormat="1" hidden="1">
      <c r="A38" s="348"/>
      <c r="B38" s="348"/>
      <c r="C38" s="201"/>
      <c r="D38" s="79"/>
      <c r="E38" s="80"/>
      <c r="F38" s="79"/>
      <c r="G38" s="171">
        <f t="shared" ref="G38:G69" si="1">ROUND(C38*E38*F38,2)</f>
        <v>0</v>
      </c>
      <c r="H38" s="89" t="s">
        <v>193</v>
      </c>
      <c r="I38" s="101"/>
      <c r="J38" s="349"/>
    </row>
    <row r="39" spans="1:10" s="89" customFormat="1" hidden="1">
      <c r="A39" s="348"/>
      <c r="B39" s="348"/>
      <c r="C39" s="201"/>
      <c r="D39" s="79"/>
      <c r="E39" s="80"/>
      <c r="F39" s="79"/>
      <c r="G39" s="171">
        <f t="shared" si="1"/>
        <v>0</v>
      </c>
      <c r="H39" s="89" t="s">
        <v>193</v>
      </c>
      <c r="I39" s="101"/>
      <c r="J39" s="346"/>
    </row>
    <row r="40" spans="1:10" s="89" customFormat="1" hidden="1">
      <c r="A40" s="348"/>
      <c r="B40" s="348"/>
      <c r="C40" s="201"/>
      <c r="D40" s="79"/>
      <c r="E40" s="80"/>
      <c r="F40" s="79"/>
      <c r="G40" s="171">
        <f t="shared" si="1"/>
        <v>0</v>
      </c>
      <c r="H40" s="89" t="s">
        <v>193</v>
      </c>
      <c r="I40" s="101"/>
      <c r="J40" s="349"/>
    </row>
    <row r="41" spans="1:10" s="89" customFormat="1" hidden="1">
      <c r="A41" s="348"/>
      <c r="B41" s="348"/>
      <c r="C41" s="201"/>
      <c r="D41" s="79"/>
      <c r="E41" s="80"/>
      <c r="F41" s="79"/>
      <c r="G41" s="171">
        <f t="shared" si="1"/>
        <v>0</v>
      </c>
      <c r="H41" s="89" t="s">
        <v>193</v>
      </c>
      <c r="I41" s="101"/>
      <c r="J41" s="346"/>
    </row>
    <row r="42" spans="1:10" s="89" customFormat="1" hidden="1">
      <c r="A42" s="348"/>
      <c r="B42" s="348"/>
      <c r="C42" s="201"/>
      <c r="D42" s="79"/>
      <c r="E42" s="80"/>
      <c r="F42" s="79"/>
      <c r="G42" s="171">
        <f t="shared" si="1"/>
        <v>0</v>
      </c>
      <c r="H42" s="89" t="s">
        <v>193</v>
      </c>
      <c r="I42" s="101"/>
      <c r="J42" s="349"/>
    </row>
    <row r="43" spans="1:10" s="89" customFormat="1" hidden="1">
      <c r="A43" s="348"/>
      <c r="B43" s="348"/>
      <c r="C43" s="201"/>
      <c r="D43" s="79"/>
      <c r="E43" s="80"/>
      <c r="F43" s="79"/>
      <c r="G43" s="171">
        <f t="shared" si="1"/>
        <v>0</v>
      </c>
      <c r="H43" s="89" t="s">
        <v>193</v>
      </c>
      <c r="I43" s="101"/>
      <c r="J43" s="346"/>
    </row>
    <row r="44" spans="1:10" s="89" customFormat="1" hidden="1">
      <c r="A44" s="348"/>
      <c r="B44" s="348"/>
      <c r="C44" s="201"/>
      <c r="D44" s="79"/>
      <c r="E44" s="80"/>
      <c r="F44" s="79"/>
      <c r="G44" s="171">
        <f t="shared" si="1"/>
        <v>0</v>
      </c>
      <c r="H44" s="89" t="s">
        <v>193</v>
      </c>
      <c r="I44" s="101"/>
      <c r="J44" s="349"/>
    </row>
    <row r="45" spans="1:10" s="89" customFormat="1" hidden="1">
      <c r="A45" s="348"/>
      <c r="B45" s="348"/>
      <c r="C45" s="201"/>
      <c r="D45" s="79"/>
      <c r="E45" s="80"/>
      <c r="F45" s="79"/>
      <c r="G45" s="171">
        <f t="shared" si="1"/>
        <v>0</v>
      </c>
      <c r="H45" s="89" t="s">
        <v>193</v>
      </c>
      <c r="I45" s="101"/>
      <c r="J45" s="346"/>
    </row>
    <row r="46" spans="1:10" s="89" customFormat="1" hidden="1">
      <c r="A46" s="348"/>
      <c r="B46" s="348"/>
      <c r="C46" s="201"/>
      <c r="D46" s="79"/>
      <c r="E46" s="80"/>
      <c r="F46" s="79"/>
      <c r="G46" s="171">
        <f t="shared" si="1"/>
        <v>0</v>
      </c>
      <c r="H46" s="89" t="s">
        <v>193</v>
      </c>
      <c r="I46" s="101"/>
      <c r="J46" s="349"/>
    </row>
    <row r="47" spans="1:10" s="89" customFormat="1" hidden="1">
      <c r="A47" s="348"/>
      <c r="B47" s="348"/>
      <c r="C47" s="201"/>
      <c r="D47" s="79"/>
      <c r="E47" s="80"/>
      <c r="F47" s="79"/>
      <c r="G47" s="171">
        <f t="shared" si="1"/>
        <v>0</v>
      </c>
      <c r="H47" s="89" t="s">
        <v>193</v>
      </c>
      <c r="I47" s="101"/>
      <c r="J47" s="346"/>
    </row>
    <row r="48" spans="1:10" s="89" customFormat="1" hidden="1">
      <c r="A48" s="348"/>
      <c r="B48" s="348"/>
      <c r="C48" s="201"/>
      <c r="D48" s="79"/>
      <c r="E48" s="80"/>
      <c r="F48" s="79"/>
      <c r="G48" s="171">
        <f t="shared" si="1"/>
        <v>0</v>
      </c>
      <c r="H48" s="89" t="s">
        <v>193</v>
      </c>
      <c r="I48" s="101"/>
      <c r="J48" s="349"/>
    </row>
    <row r="49" spans="1:10" s="89" customFormat="1" hidden="1">
      <c r="A49" s="348"/>
      <c r="B49" s="348"/>
      <c r="C49" s="201"/>
      <c r="D49" s="79"/>
      <c r="E49" s="80"/>
      <c r="F49" s="79"/>
      <c r="G49" s="171">
        <f t="shared" si="1"/>
        <v>0</v>
      </c>
      <c r="H49" s="89" t="s">
        <v>193</v>
      </c>
      <c r="I49" s="101"/>
      <c r="J49" s="346"/>
    </row>
    <row r="50" spans="1:10" s="89" customFormat="1" hidden="1">
      <c r="A50" s="348"/>
      <c r="B50" s="348"/>
      <c r="C50" s="201"/>
      <c r="D50" s="79"/>
      <c r="E50" s="80"/>
      <c r="F50" s="79"/>
      <c r="G50" s="171">
        <f t="shared" si="1"/>
        <v>0</v>
      </c>
      <c r="H50" s="89" t="s">
        <v>193</v>
      </c>
      <c r="I50" s="101"/>
      <c r="J50" s="349"/>
    </row>
    <row r="51" spans="1:10" s="89" customFormat="1" hidden="1">
      <c r="A51" s="348"/>
      <c r="B51" s="348"/>
      <c r="C51" s="201"/>
      <c r="D51" s="79"/>
      <c r="E51" s="80"/>
      <c r="F51" s="79"/>
      <c r="G51" s="171">
        <f t="shared" si="1"/>
        <v>0</v>
      </c>
      <c r="H51" s="89" t="s">
        <v>193</v>
      </c>
      <c r="I51" s="101"/>
      <c r="J51" s="346"/>
    </row>
    <row r="52" spans="1:10" s="89" customFormat="1" hidden="1">
      <c r="A52" s="348"/>
      <c r="B52" s="348"/>
      <c r="C52" s="201"/>
      <c r="D52" s="79"/>
      <c r="E52" s="80"/>
      <c r="F52" s="79"/>
      <c r="G52" s="171">
        <f t="shared" si="1"/>
        <v>0</v>
      </c>
      <c r="H52" s="89" t="s">
        <v>193</v>
      </c>
      <c r="I52" s="101"/>
      <c r="J52" s="349"/>
    </row>
    <row r="53" spans="1:10" s="89" customFormat="1" hidden="1">
      <c r="A53" s="348"/>
      <c r="B53" s="348"/>
      <c r="C53" s="201"/>
      <c r="D53" s="79"/>
      <c r="E53" s="80"/>
      <c r="F53" s="79"/>
      <c r="G53" s="171">
        <f t="shared" si="1"/>
        <v>0</v>
      </c>
      <c r="H53" s="89" t="s">
        <v>193</v>
      </c>
      <c r="I53" s="101"/>
      <c r="J53" s="346"/>
    </row>
    <row r="54" spans="1:10" s="89" customFormat="1" hidden="1">
      <c r="A54" s="348"/>
      <c r="B54" s="348"/>
      <c r="C54" s="201"/>
      <c r="D54" s="79"/>
      <c r="E54" s="80"/>
      <c r="F54" s="79"/>
      <c r="G54" s="171">
        <f t="shared" si="1"/>
        <v>0</v>
      </c>
      <c r="H54" s="89" t="s">
        <v>193</v>
      </c>
      <c r="I54" s="101"/>
      <c r="J54" s="349"/>
    </row>
    <row r="55" spans="1:10" s="89" customFormat="1" hidden="1">
      <c r="A55" s="348"/>
      <c r="B55" s="348"/>
      <c r="C55" s="201"/>
      <c r="D55" s="79"/>
      <c r="E55" s="80"/>
      <c r="F55" s="79"/>
      <c r="G55" s="171">
        <f t="shared" si="1"/>
        <v>0</v>
      </c>
      <c r="H55" s="89" t="s">
        <v>193</v>
      </c>
      <c r="I55" s="101"/>
      <c r="J55" s="346"/>
    </row>
    <row r="56" spans="1:10" s="89" customFormat="1" hidden="1">
      <c r="A56" s="348"/>
      <c r="B56" s="348"/>
      <c r="C56" s="201"/>
      <c r="D56" s="79"/>
      <c r="E56" s="80"/>
      <c r="F56" s="79"/>
      <c r="G56" s="171">
        <f t="shared" si="1"/>
        <v>0</v>
      </c>
      <c r="H56" s="89" t="s">
        <v>193</v>
      </c>
      <c r="I56" s="101"/>
      <c r="J56" s="349"/>
    </row>
    <row r="57" spans="1:10" s="89" customFormat="1" hidden="1">
      <c r="A57" s="348"/>
      <c r="B57" s="348"/>
      <c r="C57" s="201"/>
      <c r="D57" s="79"/>
      <c r="E57" s="80"/>
      <c r="F57" s="79"/>
      <c r="G57" s="171">
        <f t="shared" si="1"/>
        <v>0</v>
      </c>
      <c r="H57" s="89" t="s">
        <v>193</v>
      </c>
      <c r="I57" s="101"/>
      <c r="J57" s="346"/>
    </row>
    <row r="58" spans="1:10" s="89" customFormat="1" hidden="1">
      <c r="A58" s="348"/>
      <c r="B58" s="348"/>
      <c r="C58" s="201"/>
      <c r="D58" s="79"/>
      <c r="E58" s="80"/>
      <c r="F58" s="79"/>
      <c r="G58" s="171">
        <f t="shared" si="1"/>
        <v>0</v>
      </c>
      <c r="H58" s="89" t="s">
        <v>193</v>
      </c>
      <c r="I58" s="101"/>
      <c r="J58" s="349"/>
    </row>
    <row r="59" spans="1:10" s="89" customFormat="1" hidden="1">
      <c r="A59" s="348"/>
      <c r="B59" s="348"/>
      <c r="C59" s="201"/>
      <c r="D59" s="79"/>
      <c r="E59" s="80"/>
      <c r="F59" s="79"/>
      <c r="G59" s="171">
        <f t="shared" si="1"/>
        <v>0</v>
      </c>
      <c r="H59" s="89" t="s">
        <v>193</v>
      </c>
      <c r="I59" s="101"/>
      <c r="J59" s="346"/>
    </row>
    <row r="60" spans="1:10" s="89" customFormat="1" hidden="1">
      <c r="A60" s="348"/>
      <c r="B60" s="348"/>
      <c r="C60" s="201"/>
      <c r="D60" s="79"/>
      <c r="E60" s="80"/>
      <c r="F60" s="79"/>
      <c r="G60" s="171">
        <f t="shared" si="1"/>
        <v>0</v>
      </c>
      <c r="H60" s="89" t="s">
        <v>193</v>
      </c>
      <c r="I60" s="101"/>
      <c r="J60" s="349"/>
    </row>
    <row r="61" spans="1:10" s="89" customFormat="1" hidden="1">
      <c r="A61" s="348"/>
      <c r="B61" s="348"/>
      <c r="C61" s="201"/>
      <c r="D61" s="79"/>
      <c r="E61" s="80"/>
      <c r="F61" s="79"/>
      <c r="G61" s="171">
        <f t="shared" si="1"/>
        <v>0</v>
      </c>
      <c r="H61" s="89" t="s">
        <v>193</v>
      </c>
      <c r="I61" s="101"/>
      <c r="J61" s="346"/>
    </row>
    <row r="62" spans="1:10" s="89" customFormat="1" hidden="1">
      <c r="A62" s="348"/>
      <c r="B62" s="348"/>
      <c r="C62" s="201"/>
      <c r="D62" s="79"/>
      <c r="E62" s="80"/>
      <c r="F62" s="79"/>
      <c r="G62" s="171">
        <f t="shared" si="1"/>
        <v>0</v>
      </c>
      <c r="H62" s="89" t="s">
        <v>193</v>
      </c>
      <c r="I62" s="101"/>
      <c r="J62" s="349"/>
    </row>
    <row r="63" spans="1:10" s="89" customFormat="1" hidden="1">
      <c r="A63" s="348"/>
      <c r="B63" s="348"/>
      <c r="C63" s="201"/>
      <c r="D63" s="79"/>
      <c r="E63" s="80"/>
      <c r="F63" s="79"/>
      <c r="G63" s="171">
        <f t="shared" si="1"/>
        <v>0</v>
      </c>
      <c r="H63" s="89" t="s">
        <v>193</v>
      </c>
      <c r="I63" s="101"/>
      <c r="J63" s="346"/>
    </row>
    <row r="64" spans="1:10" s="89" customFormat="1" hidden="1">
      <c r="A64" s="348"/>
      <c r="B64" s="348"/>
      <c r="C64" s="201"/>
      <c r="D64" s="79"/>
      <c r="E64" s="80"/>
      <c r="F64" s="79"/>
      <c r="G64" s="171">
        <f t="shared" si="1"/>
        <v>0</v>
      </c>
      <c r="H64" s="89" t="s">
        <v>193</v>
      </c>
      <c r="I64" s="101"/>
      <c r="J64" s="349"/>
    </row>
    <row r="65" spans="1:10" s="89" customFormat="1" hidden="1">
      <c r="A65" s="348"/>
      <c r="B65" s="348"/>
      <c r="C65" s="201"/>
      <c r="D65" s="79"/>
      <c r="E65" s="80"/>
      <c r="F65" s="79"/>
      <c r="G65" s="171">
        <f t="shared" si="1"/>
        <v>0</v>
      </c>
      <c r="H65" s="89" t="s">
        <v>193</v>
      </c>
      <c r="I65" s="101"/>
      <c r="J65" s="346"/>
    </row>
    <row r="66" spans="1:10" s="89" customFormat="1" hidden="1">
      <c r="A66" s="348"/>
      <c r="B66" s="348"/>
      <c r="C66" s="201"/>
      <c r="D66" s="79"/>
      <c r="E66" s="80"/>
      <c r="F66" s="79"/>
      <c r="G66" s="171">
        <f t="shared" si="1"/>
        <v>0</v>
      </c>
      <c r="H66" s="89" t="s">
        <v>193</v>
      </c>
      <c r="I66" s="101"/>
      <c r="J66" s="349"/>
    </row>
    <row r="67" spans="1:10" s="89" customFormat="1" hidden="1">
      <c r="A67" s="348"/>
      <c r="B67" s="348"/>
      <c r="C67" s="201"/>
      <c r="D67" s="79"/>
      <c r="E67" s="80"/>
      <c r="F67" s="79"/>
      <c r="G67" s="171">
        <f t="shared" si="1"/>
        <v>0</v>
      </c>
      <c r="H67" s="89" t="s">
        <v>193</v>
      </c>
      <c r="I67" s="101"/>
      <c r="J67" s="346"/>
    </row>
    <row r="68" spans="1:10" s="89" customFormat="1" hidden="1">
      <c r="A68" s="348"/>
      <c r="B68" s="348"/>
      <c r="C68" s="201"/>
      <c r="D68" s="79"/>
      <c r="E68" s="80"/>
      <c r="F68" s="79"/>
      <c r="G68" s="171">
        <f t="shared" si="1"/>
        <v>0</v>
      </c>
      <c r="H68" s="89" t="s">
        <v>193</v>
      </c>
      <c r="I68" s="101"/>
      <c r="J68" s="349"/>
    </row>
    <row r="69" spans="1:10" s="89" customFormat="1" hidden="1">
      <c r="A69" s="348"/>
      <c r="B69" s="348"/>
      <c r="C69" s="201"/>
      <c r="D69" s="79"/>
      <c r="E69" s="80"/>
      <c r="F69" s="79"/>
      <c r="G69" s="171">
        <f t="shared" si="1"/>
        <v>0</v>
      </c>
      <c r="H69" s="89" t="s">
        <v>193</v>
      </c>
      <c r="I69" s="101"/>
      <c r="J69" s="346"/>
    </row>
    <row r="70" spans="1:10" s="89" customFormat="1" hidden="1">
      <c r="A70" s="348"/>
      <c r="B70" s="348"/>
      <c r="C70" s="201"/>
      <c r="D70" s="79"/>
      <c r="E70" s="80"/>
      <c r="F70" s="79"/>
      <c r="G70" s="171">
        <f t="shared" ref="G70:G101" si="2">ROUND(C70*E70*F70,2)</f>
        <v>0</v>
      </c>
      <c r="H70" s="89" t="s">
        <v>193</v>
      </c>
      <c r="I70" s="101"/>
      <c r="J70" s="349"/>
    </row>
    <row r="71" spans="1:10" s="89" customFormat="1" hidden="1">
      <c r="A71" s="348"/>
      <c r="B71" s="348"/>
      <c r="C71" s="201"/>
      <c r="D71" s="79"/>
      <c r="E71" s="80"/>
      <c r="F71" s="79"/>
      <c r="G71" s="171">
        <f t="shared" si="2"/>
        <v>0</v>
      </c>
      <c r="H71" s="89" t="s">
        <v>193</v>
      </c>
      <c r="I71" s="101"/>
      <c r="J71" s="346"/>
    </row>
    <row r="72" spans="1:10" s="89" customFormat="1" hidden="1">
      <c r="A72" s="348"/>
      <c r="B72" s="348"/>
      <c r="C72" s="201"/>
      <c r="D72" s="79"/>
      <c r="E72" s="80"/>
      <c r="F72" s="79"/>
      <c r="G72" s="171">
        <f t="shared" si="2"/>
        <v>0</v>
      </c>
      <c r="H72" s="89" t="s">
        <v>193</v>
      </c>
      <c r="I72" s="101"/>
      <c r="J72" s="349"/>
    </row>
    <row r="73" spans="1:10" s="89" customFormat="1" hidden="1">
      <c r="A73" s="348"/>
      <c r="B73" s="348"/>
      <c r="C73" s="201"/>
      <c r="D73" s="79"/>
      <c r="E73" s="80"/>
      <c r="F73" s="79"/>
      <c r="G73" s="171">
        <f t="shared" si="2"/>
        <v>0</v>
      </c>
      <c r="H73" s="89" t="s">
        <v>193</v>
      </c>
      <c r="I73" s="101"/>
      <c r="J73" s="346"/>
    </row>
    <row r="74" spans="1:10" s="89" customFormat="1" hidden="1">
      <c r="A74" s="348"/>
      <c r="B74" s="348"/>
      <c r="C74" s="201"/>
      <c r="D74" s="79"/>
      <c r="E74" s="80"/>
      <c r="F74" s="79"/>
      <c r="G74" s="171">
        <f t="shared" si="2"/>
        <v>0</v>
      </c>
      <c r="H74" s="89" t="s">
        <v>193</v>
      </c>
      <c r="I74" s="101"/>
      <c r="J74" s="349"/>
    </row>
    <row r="75" spans="1:10" s="89" customFormat="1" hidden="1">
      <c r="A75" s="348"/>
      <c r="B75" s="348"/>
      <c r="C75" s="201"/>
      <c r="D75" s="79"/>
      <c r="E75" s="80"/>
      <c r="F75" s="79"/>
      <c r="G75" s="171">
        <f t="shared" si="2"/>
        <v>0</v>
      </c>
      <c r="H75" s="89" t="s">
        <v>193</v>
      </c>
      <c r="I75" s="101"/>
      <c r="J75" s="346"/>
    </row>
    <row r="76" spans="1:10" s="89" customFormat="1" hidden="1">
      <c r="A76" s="348"/>
      <c r="B76" s="348"/>
      <c r="C76" s="201"/>
      <c r="D76" s="79"/>
      <c r="E76" s="80"/>
      <c r="F76" s="79"/>
      <c r="G76" s="171">
        <f t="shared" si="2"/>
        <v>0</v>
      </c>
      <c r="H76" s="89" t="s">
        <v>193</v>
      </c>
      <c r="I76" s="101"/>
      <c r="J76" s="349"/>
    </row>
    <row r="77" spans="1:10" s="89" customFormat="1" hidden="1">
      <c r="A77" s="348"/>
      <c r="B77" s="348"/>
      <c r="C77" s="201"/>
      <c r="D77" s="79"/>
      <c r="E77" s="80"/>
      <c r="F77" s="79"/>
      <c r="G77" s="171">
        <f t="shared" si="2"/>
        <v>0</v>
      </c>
      <c r="H77" s="89" t="s">
        <v>193</v>
      </c>
      <c r="I77" s="101"/>
      <c r="J77" s="346"/>
    </row>
    <row r="78" spans="1:10" s="89" customFormat="1" hidden="1">
      <c r="A78" s="348"/>
      <c r="B78" s="348"/>
      <c r="C78" s="201"/>
      <c r="D78" s="79"/>
      <c r="E78" s="80"/>
      <c r="F78" s="79"/>
      <c r="G78" s="171">
        <f t="shared" si="2"/>
        <v>0</v>
      </c>
      <c r="H78" s="89" t="s">
        <v>193</v>
      </c>
      <c r="I78" s="101"/>
      <c r="J78" s="349"/>
    </row>
    <row r="79" spans="1:10" s="89" customFormat="1" hidden="1">
      <c r="A79" s="348"/>
      <c r="B79" s="348"/>
      <c r="C79" s="201"/>
      <c r="D79" s="79"/>
      <c r="E79" s="80"/>
      <c r="F79" s="79"/>
      <c r="G79" s="171">
        <f t="shared" si="2"/>
        <v>0</v>
      </c>
      <c r="H79" s="89" t="s">
        <v>193</v>
      </c>
      <c r="I79" s="101"/>
      <c r="J79" s="346"/>
    </row>
    <row r="80" spans="1:10" s="89" customFormat="1" hidden="1">
      <c r="A80" s="348"/>
      <c r="B80" s="348"/>
      <c r="C80" s="201"/>
      <c r="D80" s="79"/>
      <c r="E80" s="80"/>
      <c r="F80" s="79"/>
      <c r="G80" s="171">
        <f t="shared" si="2"/>
        <v>0</v>
      </c>
      <c r="H80" s="89" t="s">
        <v>193</v>
      </c>
      <c r="I80" s="101"/>
      <c r="J80" s="349"/>
    </row>
    <row r="81" spans="1:10" s="89" customFormat="1" hidden="1">
      <c r="A81" s="348"/>
      <c r="B81" s="348"/>
      <c r="C81" s="201"/>
      <c r="D81" s="79"/>
      <c r="E81" s="80"/>
      <c r="F81" s="79"/>
      <c r="G81" s="171">
        <f t="shared" si="2"/>
        <v>0</v>
      </c>
      <c r="H81" s="89" t="s">
        <v>193</v>
      </c>
      <c r="I81" s="101"/>
      <c r="J81" s="346"/>
    </row>
    <row r="82" spans="1:10" s="89" customFormat="1" hidden="1">
      <c r="A82" s="348"/>
      <c r="B82" s="348"/>
      <c r="C82" s="201"/>
      <c r="D82" s="79"/>
      <c r="E82" s="80"/>
      <c r="F82" s="79"/>
      <c r="G82" s="171">
        <f t="shared" si="2"/>
        <v>0</v>
      </c>
      <c r="H82" s="89" t="s">
        <v>193</v>
      </c>
      <c r="I82" s="101"/>
      <c r="J82" s="349"/>
    </row>
    <row r="83" spans="1:10" s="89" customFormat="1" hidden="1">
      <c r="A83" s="348"/>
      <c r="B83" s="348"/>
      <c r="C83" s="201"/>
      <c r="D83" s="79"/>
      <c r="E83" s="80"/>
      <c r="F83" s="79"/>
      <c r="G83" s="171">
        <f t="shared" si="2"/>
        <v>0</v>
      </c>
      <c r="H83" s="89" t="s">
        <v>193</v>
      </c>
      <c r="I83" s="101"/>
      <c r="J83" s="346"/>
    </row>
    <row r="84" spans="1:10" s="89" customFormat="1" hidden="1">
      <c r="A84" s="348"/>
      <c r="B84" s="348"/>
      <c r="C84" s="201"/>
      <c r="D84" s="79"/>
      <c r="E84" s="80"/>
      <c r="F84" s="79"/>
      <c r="G84" s="171">
        <f t="shared" si="2"/>
        <v>0</v>
      </c>
      <c r="H84" s="89" t="s">
        <v>193</v>
      </c>
      <c r="I84" s="101"/>
      <c r="J84" s="349"/>
    </row>
    <row r="85" spans="1:10" s="89" customFormat="1" hidden="1">
      <c r="A85" s="348"/>
      <c r="B85" s="348"/>
      <c r="C85" s="201"/>
      <c r="D85" s="79"/>
      <c r="E85" s="80"/>
      <c r="F85" s="79"/>
      <c r="G85" s="171">
        <f t="shared" si="2"/>
        <v>0</v>
      </c>
      <c r="H85" s="89" t="s">
        <v>193</v>
      </c>
      <c r="I85" s="101"/>
      <c r="J85" s="346"/>
    </row>
    <row r="86" spans="1:10" s="89" customFormat="1" hidden="1">
      <c r="A86" s="348"/>
      <c r="B86" s="348"/>
      <c r="C86" s="201"/>
      <c r="D86" s="79"/>
      <c r="E86" s="80"/>
      <c r="F86" s="79"/>
      <c r="G86" s="171">
        <f t="shared" si="2"/>
        <v>0</v>
      </c>
      <c r="H86" s="89" t="s">
        <v>193</v>
      </c>
      <c r="I86" s="101"/>
      <c r="J86" s="349"/>
    </row>
    <row r="87" spans="1:10" s="89" customFormat="1" hidden="1">
      <c r="A87" s="348"/>
      <c r="B87" s="348"/>
      <c r="C87" s="201"/>
      <c r="D87" s="79"/>
      <c r="E87" s="80"/>
      <c r="F87" s="79"/>
      <c r="G87" s="171">
        <f t="shared" si="2"/>
        <v>0</v>
      </c>
      <c r="H87" s="89" t="s">
        <v>193</v>
      </c>
      <c r="I87" s="101"/>
      <c r="J87" s="346"/>
    </row>
    <row r="88" spans="1:10" s="89" customFormat="1" hidden="1">
      <c r="A88" s="348"/>
      <c r="B88" s="348"/>
      <c r="C88" s="201"/>
      <c r="D88" s="79"/>
      <c r="E88" s="80"/>
      <c r="F88" s="79"/>
      <c r="G88" s="171">
        <f t="shared" si="2"/>
        <v>0</v>
      </c>
      <c r="H88" s="89" t="s">
        <v>193</v>
      </c>
      <c r="I88" s="101"/>
      <c r="J88" s="349"/>
    </row>
    <row r="89" spans="1:10" s="89" customFormat="1" hidden="1">
      <c r="A89" s="348"/>
      <c r="B89" s="348"/>
      <c r="C89" s="201"/>
      <c r="D89" s="79"/>
      <c r="E89" s="80"/>
      <c r="F89" s="79"/>
      <c r="G89" s="171">
        <f t="shared" si="2"/>
        <v>0</v>
      </c>
      <c r="H89" s="89" t="s">
        <v>193</v>
      </c>
      <c r="I89" s="101"/>
      <c r="J89" s="346"/>
    </row>
    <row r="90" spans="1:10" s="89" customFormat="1" hidden="1">
      <c r="A90" s="348"/>
      <c r="B90" s="348"/>
      <c r="C90" s="201"/>
      <c r="D90" s="79"/>
      <c r="E90" s="80"/>
      <c r="F90" s="79"/>
      <c r="G90" s="171">
        <f t="shared" si="2"/>
        <v>0</v>
      </c>
      <c r="H90" s="89" t="s">
        <v>193</v>
      </c>
      <c r="I90" s="101"/>
      <c r="J90" s="349"/>
    </row>
    <row r="91" spans="1:10" s="89" customFormat="1" hidden="1">
      <c r="A91" s="348"/>
      <c r="B91" s="348"/>
      <c r="C91" s="201"/>
      <c r="D91" s="79"/>
      <c r="E91" s="80"/>
      <c r="F91" s="79"/>
      <c r="G91" s="171">
        <f t="shared" si="2"/>
        <v>0</v>
      </c>
      <c r="H91" s="89" t="s">
        <v>193</v>
      </c>
      <c r="I91" s="101"/>
      <c r="J91" s="346"/>
    </row>
    <row r="92" spans="1:10" s="89" customFormat="1" hidden="1">
      <c r="A92" s="348"/>
      <c r="B92" s="348"/>
      <c r="C92" s="201"/>
      <c r="D92" s="79"/>
      <c r="E92" s="80"/>
      <c r="F92" s="79"/>
      <c r="G92" s="171">
        <f t="shared" si="2"/>
        <v>0</v>
      </c>
      <c r="H92" s="89" t="s">
        <v>193</v>
      </c>
      <c r="I92" s="101"/>
      <c r="J92" s="349"/>
    </row>
    <row r="93" spans="1:10" s="89" customFormat="1" hidden="1">
      <c r="A93" s="348"/>
      <c r="B93" s="348"/>
      <c r="C93" s="201"/>
      <c r="D93" s="79"/>
      <c r="E93" s="80"/>
      <c r="F93" s="79"/>
      <c r="G93" s="171">
        <f t="shared" si="2"/>
        <v>0</v>
      </c>
      <c r="H93" s="89" t="s">
        <v>193</v>
      </c>
      <c r="I93" s="101"/>
      <c r="J93" s="346"/>
    </row>
    <row r="94" spans="1:10" s="89" customFormat="1" hidden="1">
      <c r="A94" s="348"/>
      <c r="B94" s="348"/>
      <c r="C94" s="201"/>
      <c r="D94" s="79"/>
      <c r="E94" s="80"/>
      <c r="F94" s="79"/>
      <c r="G94" s="171">
        <f t="shared" si="2"/>
        <v>0</v>
      </c>
      <c r="H94" s="89" t="s">
        <v>193</v>
      </c>
      <c r="I94" s="101"/>
      <c r="J94" s="349"/>
    </row>
    <row r="95" spans="1:10" s="89" customFormat="1" hidden="1">
      <c r="A95" s="348"/>
      <c r="B95" s="348"/>
      <c r="C95" s="201"/>
      <c r="D95" s="79"/>
      <c r="E95" s="80"/>
      <c r="F95" s="79"/>
      <c r="G95" s="171">
        <f t="shared" si="2"/>
        <v>0</v>
      </c>
      <c r="H95" s="89" t="s">
        <v>193</v>
      </c>
      <c r="I95" s="101"/>
      <c r="J95" s="346"/>
    </row>
    <row r="96" spans="1:10" s="89" customFormat="1" hidden="1">
      <c r="A96" s="348"/>
      <c r="B96" s="348"/>
      <c r="C96" s="201"/>
      <c r="D96" s="79"/>
      <c r="E96" s="80"/>
      <c r="F96" s="79"/>
      <c r="G96" s="171">
        <f t="shared" si="2"/>
        <v>0</v>
      </c>
      <c r="H96" s="89" t="s">
        <v>193</v>
      </c>
      <c r="I96" s="101"/>
      <c r="J96" s="349"/>
    </row>
    <row r="97" spans="1:10" s="89" customFormat="1" hidden="1">
      <c r="A97" s="348"/>
      <c r="B97" s="348"/>
      <c r="C97" s="201"/>
      <c r="D97" s="79"/>
      <c r="E97" s="80"/>
      <c r="F97" s="79"/>
      <c r="G97" s="171">
        <f t="shared" si="2"/>
        <v>0</v>
      </c>
      <c r="H97" s="89" t="s">
        <v>193</v>
      </c>
      <c r="I97" s="101"/>
      <c r="J97" s="346"/>
    </row>
    <row r="98" spans="1:10" s="89" customFormat="1" hidden="1">
      <c r="A98" s="348"/>
      <c r="B98" s="348"/>
      <c r="C98" s="201"/>
      <c r="D98" s="79"/>
      <c r="E98" s="80"/>
      <c r="F98" s="79"/>
      <c r="G98" s="171">
        <f t="shared" si="2"/>
        <v>0</v>
      </c>
      <c r="H98" s="89" t="s">
        <v>193</v>
      </c>
      <c r="I98" s="101"/>
      <c r="J98" s="349"/>
    </row>
    <row r="99" spans="1:10" s="89" customFormat="1" hidden="1">
      <c r="A99" s="348"/>
      <c r="B99" s="348"/>
      <c r="C99" s="201"/>
      <c r="D99" s="79"/>
      <c r="E99" s="80"/>
      <c r="F99" s="79"/>
      <c r="G99" s="171">
        <f t="shared" si="2"/>
        <v>0</v>
      </c>
      <c r="H99" s="89" t="s">
        <v>193</v>
      </c>
      <c r="I99" s="101"/>
      <c r="J99" s="346"/>
    </row>
    <row r="100" spans="1:10" s="89" customFormat="1" hidden="1">
      <c r="A100" s="348"/>
      <c r="B100" s="348"/>
      <c r="C100" s="201"/>
      <c r="D100" s="79"/>
      <c r="E100" s="80"/>
      <c r="F100" s="79"/>
      <c r="G100" s="171">
        <f t="shared" si="2"/>
        <v>0</v>
      </c>
      <c r="H100" s="89" t="s">
        <v>193</v>
      </c>
      <c r="I100" s="101"/>
      <c r="J100" s="349"/>
    </row>
    <row r="101" spans="1:10" s="89" customFormat="1" hidden="1">
      <c r="A101" s="348"/>
      <c r="B101" s="348"/>
      <c r="C101" s="201"/>
      <c r="D101" s="79"/>
      <c r="E101" s="80"/>
      <c r="F101" s="79"/>
      <c r="G101" s="171">
        <f t="shared" si="2"/>
        <v>0</v>
      </c>
      <c r="H101" s="89" t="s">
        <v>193</v>
      </c>
      <c r="I101" s="101"/>
      <c r="J101" s="346"/>
    </row>
    <row r="102" spans="1:10" s="89" customFormat="1" hidden="1">
      <c r="A102" s="348"/>
      <c r="B102" s="348"/>
      <c r="C102" s="201"/>
      <c r="D102" s="79"/>
      <c r="E102" s="80"/>
      <c r="F102" s="79"/>
      <c r="G102" s="171">
        <f t="shared" ref="G102:G133" si="3">ROUND(C102*E102*F102,2)</f>
        <v>0</v>
      </c>
      <c r="H102" s="89" t="s">
        <v>193</v>
      </c>
      <c r="I102" s="101"/>
      <c r="J102" s="349"/>
    </row>
    <row r="103" spans="1:10" s="89" customFormat="1" hidden="1">
      <c r="A103" s="348"/>
      <c r="B103" s="348"/>
      <c r="C103" s="201"/>
      <c r="D103" s="79"/>
      <c r="E103" s="80"/>
      <c r="F103" s="79"/>
      <c r="G103" s="171">
        <f t="shared" si="3"/>
        <v>0</v>
      </c>
      <c r="H103" s="89" t="s">
        <v>193</v>
      </c>
      <c r="I103" s="101"/>
      <c r="J103" s="346"/>
    </row>
    <row r="104" spans="1:10" s="89" customFormat="1" hidden="1">
      <c r="A104" s="348"/>
      <c r="B104" s="348"/>
      <c r="C104" s="201"/>
      <c r="D104" s="79"/>
      <c r="E104" s="80"/>
      <c r="F104" s="79"/>
      <c r="G104" s="171">
        <f t="shared" si="3"/>
        <v>0</v>
      </c>
      <c r="H104" s="89" t="s">
        <v>193</v>
      </c>
      <c r="I104" s="101"/>
      <c r="J104" s="349"/>
    </row>
    <row r="105" spans="1:10" s="89" customFormat="1" hidden="1">
      <c r="A105" s="348"/>
      <c r="B105" s="348"/>
      <c r="C105" s="201"/>
      <c r="D105" s="79"/>
      <c r="E105" s="80"/>
      <c r="F105" s="79"/>
      <c r="G105" s="171">
        <f t="shared" si="3"/>
        <v>0</v>
      </c>
      <c r="H105" s="89" t="s">
        <v>193</v>
      </c>
      <c r="I105" s="101"/>
      <c r="J105" s="346"/>
    </row>
    <row r="106" spans="1:10" s="89" customFormat="1" hidden="1">
      <c r="A106" s="348"/>
      <c r="B106" s="348"/>
      <c r="C106" s="201"/>
      <c r="D106" s="79"/>
      <c r="E106" s="80"/>
      <c r="F106" s="79"/>
      <c r="G106" s="171">
        <f t="shared" si="3"/>
        <v>0</v>
      </c>
      <c r="H106" s="89" t="s">
        <v>193</v>
      </c>
      <c r="I106" s="101"/>
      <c r="J106" s="349"/>
    </row>
    <row r="107" spans="1:10" s="89" customFormat="1" hidden="1">
      <c r="A107" s="348"/>
      <c r="B107" s="348"/>
      <c r="C107" s="201"/>
      <c r="D107" s="79"/>
      <c r="E107" s="80"/>
      <c r="F107" s="79"/>
      <c r="G107" s="171">
        <f t="shared" si="3"/>
        <v>0</v>
      </c>
      <c r="H107" s="89" t="s">
        <v>193</v>
      </c>
      <c r="I107" s="101"/>
      <c r="J107" s="346"/>
    </row>
    <row r="108" spans="1:10" s="89" customFormat="1" hidden="1">
      <c r="A108" s="348"/>
      <c r="B108" s="348"/>
      <c r="C108" s="201"/>
      <c r="D108" s="79"/>
      <c r="E108" s="80"/>
      <c r="F108" s="79"/>
      <c r="G108" s="171">
        <f t="shared" si="3"/>
        <v>0</v>
      </c>
      <c r="H108" s="89" t="s">
        <v>193</v>
      </c>
      <c r="I108" s="101"/>
      <c r="J108" s="349"/>
    </row>
    <row r="109" spans="1:10" s="89" customFormat="1" hidden="1">
      <c r="A109" s="348"/>
      <c r="B109" s="348"/>
      <c r="C109" s="201"/>
      <c r="D109" s="79"/>
      <c r="E109" s="80"/>
      <c r="F109" s="79"/>
      <c r="G109" s="171">
        <f t="shared" si="3"/>
        <v>0</v>
      </c>
      <c r="H109" s="89" t="s">
        <v>193</v>
      </c>
      <c r="I109" s="101"/>
      <c r="J109" s="346"/>
    </row>
    <row r="110" spans="1:10" s="89" customFormat="1" hidden="1">
      <c r="A110" s="348"/>
      <c r="B110" s="348"/>
      <c r="C110" s="201"/>
      <c r="D110" s="79"/>
      <c r="E110" s="80"/>
      <c r="F110" s="79"/>
      <c r="G110" s="171">
        <f t="shared" si="3"/>
        <v>0</v>
      </c>
      <c r="H110" s="89" t="s">
        <v>193</v>
      </c>
      <c r="I110" s="101"/>
      <c r="J110" s="349"/>
    </row>
    <row r="111" spans="1:10" s="89" customFormat="1" hidden="1">
      <c r="A111" s="348"/>
      <c r="B111" s="348"/>
      <c r="C111" s="201"/>
      <c r="D111" s="79"/>
      <c r="E111" s="80"/>
      <c r="F111" s="79"/>
      <c r="G111" s="171">
        <f t="shared" si="3"/>
        <v>0</v>
      </c>
      <c r="H111" s="89" t="s">
        <v>193</v>
      </c>
      <c r="I111" s="101"/>
      <c r="J111" s="346"/>
    </row>
    <row r="112" spans="1:10" s="89" customFormat="1" hidden="1">
      <c r="A112" s="348"/>
      <c r="B112" s="348"/>
      <c r="C112" s="201"/>
      <c r="D112" s="79"/>
      <c r="E112" s="80"/>
      <c r="F112" s="79"/>
      <c r="G112" s="171">
        <f t="shared" si="3"/>
        <v>0</v>
      </c>
      <c r="H112" s="89" t="s">
        <v>193</v>
      </c>
      <c r="I112" s="101"/>
      <c r="J112" s="349"/>
    </row>
    <row r="113" spans="1:10" s="89" customFormat="1" hidden="1">
      <c r="A113" s="348"/>
      <c r="B113" s="348"/>
      <c r="C113" s="201"/>
      <c r="D113" s="79"/>
      <c r="E113" s="80"/>
      <c r="F113" s="79"/>
      <c r="G113" s="171">
        <f t="shared" si="3"/>
        <v>0</v>
      </c>
      <c r="H113" s="89" t="s">
        <v>193</v>
      </c>
      <c r="I113" s="101"/>
      <c r="J113" s="346"/>
    </row>
    <row r="114" spans="1:10" s="89" customFormat="1" hidden="1">
      <c r="A114" s="348"/>
      <c r="B114" s="348"/>
      <c r="C114" s="201"/>
      <c r="D114" s="79"/>
      <c r="E114" s="80"/>
      <c r="F114" s="79"/>
      <c r="G114" s="171">
        <f t="shared" si="3"/>
        <v>0</v>
      </c>
      <c r="H114" s="89" t="s">
        <v>193</v>
      </c>
      <c r="I114" s="101"/>
      <c r="J114" s="349"/>
    </row>
    <row r="115" spans="1:10" s="89" customFormat="1" hidden="1">
      <c r="A115" s="348"/>
      <c r="B115" s="348"/>
      <c r="C115" s="201"/>
      <c r="D115" s="79"/>
      <c r="E115" s="80"/>
      <c r="F115" s="79"/>
      <c r="G115" s="171">
        <f t="shared" si="3"/>
        <v>0</v>
      </c>
      <c r="H115" s="89" t="s">
        <v>193</v>
      </c>
      <c r="I115" s="101"/>
      <c r="J115" s="346"/>
    </row>
    <row r="116" spans="1:10" s="89" customFormat="1" hidden="1">
      <c r="A116" s="348"/>
      <c r="B116" s="348"/>
      <c r="C116" s="201"/>
      <c r="D116" s="79"/>
      <c r="E116" s="80"/>
      <c r="F116" s="79"/>
      <c r="G116" s="171">
        <f t="shared" si="3"/>
        <v>0</v>
      </c>
      <c r="H116" s="89" t="s">
        <v>193</v>
      </c>
      <c r="I116" s="101"/>
      <c r="J116" s="349"/>
    </row>
    <row r="117" spans="1:10" s="89" customFormat="1" hidden="1">
      <c r="A117" s="348"/>
      <c r="B117" s="348"/>
      <c r="C117" s="201"/>
      <c r="D117" s="79"/>
      <c r="E117" s="80"/>
      <c r="F117" s="79"/>
      <c r="G117" s="171">
        <f t="shared" si="3"/>
        <v>0</v>
      </c>
      <c r="H117" s="89" t="s">
        <v>193</v>
      </c>
      <c r="I117" s="101"/>
      <c r="J117" s="346"/>
    </row>
    <row r="118" spans="1:10" s="89" customFormat="1" hidden="1">
      <c r="A118" s="348"/>
      <c r="B118" s="348"/>
      <c r="C118" s="201"/>
      <c r="D118" s="79"/>
      <c r="E118" s="80"/>
      <c r="F118" s="79"/>
      <c r="G118" s="171">
        <f t="shared" si="3"/>
        <v>0</v>
      </c>
      <c r="H118" s="89" t="s">
        <v>193</v>
      </c>
      <c r="I118" s="101"/>
      <c r="J118" s="349"/>
    </row>
    <row r="119" spans="1:10" s="89" customFormat="1" hidden="1">
      <c r="A119" s="348"/>
      <c r="B119" s="348"/>
      <c r="C119" s="201"/>
      <c r="D119" s="79"/>
      <c r="E119" s="80"/>
      <c r="F119" s="79"/>
      <c r="G119" s="171">
        <f t="shared" si="3"/>
        <v>0</v>
      </c>
      <c r="H119" s="89" t="s">
        <v>193</v>
      </c>
      <c r="I119" s="101"/>
      <c r="J119" s="346"/>
    </row>
    <row r="120" spans="1:10" s="89" customFormat="1" hidden="1">
      <c r="A120" s="348"/>
      <c r="B120" s="348"/>
      <c r="C120" s="201"/>
      <c r="D120" s="79"/>
      <c r="E120" s="80"/>
      <c r="F120" s="79"/>
      <c r="G120" s="171">
        <f t="shared" si="3"/>
        <v>0</v>
      </c>
      <c r="H120" s="89" t="s">
        <v>193</v>
      </c>
      <c r="I120" s="101"/>
      <c r="J120" s="349"/>
    </row>
    <row r="121" spans="1:10" s="89" customFormat="1" hidden="1">
      <c r="A121" s="348"/>
      <c r="B121" s="348"/>
      <c r="C121" s="201"/>
      <c r="D121" s="79"/>
      <c r="E121" s="80"/>
      <c r="F121" s="79"/>
      <c r="G121" s="171">
        <f t="shared" si="3"/>
        <v>0</v>
      </c>
      <c r="H121" s="89" t="s">
        <v>193</v>
      </c>
      <c r="I121" s="101"/>
      <c r="J121" s="346"/>
    </row>
    <row r="122" spans="1:10" s="89" customFormat="1" hidden="1">
      <c r="A122" s="348"/>
      <c r="B122" s="348"/>
      <c r="C122" s="201"/>
      <c r="D122" s="79"/>
      <c r="E122" s="80"/>
      <c r="F122" s="79"/>
      <c r="G122" s="171">
        <f t="shared" si="3"/>
        <v>0</v>
      </c>
      <c r="H122" s="89" t="s">
        <v>193</v>
      </c>
      <c r="I122" s="101"/>
      <c r="J122" s="349"/>
    </row>
    <row r="123" spans="1:10" s="89" customFormat="1" hidden="1">
      <c r="A123" s="348"/>
      <c r="B123" s="348"/>
      <c r="C123" s="201"/>
      <c r="D123" s="79"/>
      <c r="E123" s="80"/>
      <c r="F123" s="79"/>
      <c r="G123" s="171">
        <f t="shared" si="3"/>
        <v>0</v>
      </c>
      <c r="H123" s="89" t="s">
        <v>193</v>
      </c>
      <c r="I123" s="101"/>
      <c r="J123" s="346"/>
    </row>
    <row r="124" spans="1:10" s="89" customFormat="1" hidden="1">
      <c r="A124" s="348"/>
      <c r="B124" s="348"/>
      <c r="C124" s="201"/>
      <c r="D124" s="79"/>
      <c r="E124" s="80"/>
      <c r="F124" s="79"/>
      <c r="G124" s="171">
        <f t="shared" si="3"/>
        <v>0</v>
      </c>
      <c r="H124" s="89" t="s">
        <v>193</v>
      </c>
      <c r="I124" s="101"/>
      <c r="J124" s="349"/>
    </row>
    <row r="125" spans="1:10" s="89" customFormat="1" hidden="1">
      <c r="A125" s="348"/>
      <c r="B125" s="348"/>
      <c r="C125" s="201"/>
      <c r="D125" s="79"/>
      <c r="E125" s="80"/>
      <c r="F125" s="79"/>
      <c r="G125" s="171">
        <f t="shared" si="3"/>
        <v>0</v>
      </c>
      <c r="H125" s="89" t="s">
        <v>193</v>
      </c>
      <c r="I125" s="101"/>
      <c r="J125" s="346"/>
    </row>
    <row r="126" spans="1:10" s="89" customFormat="1" hidden="1">
      <c r="A126" s="348"/>
      <c r="B126" s="348"/>
      <c r="C126" s="201"/>
      <c r="D126" s="79"/>
      <c r="E126" s="80"/>
      <c r="F126" s="79"/>
      <c r="G126" s="171">
        <f t="shared" si="3"/>
        <v>0</v>
      </c>
      <c r="H126" s="89" t="s">
        <v>193</v>
      </c>
      <c r="I126" s="101"/>
      <c r="J126" s="349"/>
    </row>
    <row r="127" spans="1:10" s="89" customFormat="1" hidden="1">
      <c r="A127" s="348"/>
      <c r="B127" s="348"/>
      <c r="C127" s="201"/>
      <c r="D127" s="79"/>
      <c r="E127" s="80"/>
      <c r="F127" s="79"/>
      <c r="G127" s="171">
        <f t="shared" si="3"/>
        <v>0</v>
      </c>
      <c r="H127" s="89" t="s">
        <v>193</v>
      </c>
      <c r="I127" s="101"/>
      <c r="J127" s="346"/>
    </row>
    <row r="128" spans="1:10" s="89" customFormat="1" hidden="1">
      <c r="A128" s="348"/>
      <c r="B128" s="348"/>
      <c r="C128" s="201"/>
      <c r="D128" s="79"/>
      <c r="E128" s="80"/>
      <c r="F128" s="79"/>
      <c r="G128" s="171">
        <f t="shared" si="3"/>
        <v>0</v>
      </c>
      <c r="H128" s="89" t="s">
        <v>193</v>
      </c>
      <c r="I128" s="101"/>
      <c r="J128" s="349"/>
    </row>
    <row r="129" spans="1:10" s="89" customFormat="1" hidden="1">
      <c r="A129" s="348"/>
      <c r="B129" s="348"/>
      <c r="C129" s="201"/>
      <c r="D129" s="79"/>
      <c r="E129" s="80"/>
      <c r="F129" s="79"/>
      <c r="G129" s="171">
        <f t="shared" si="3"/>
        <v>0</v>
      </c>
      <c r="H129" s="89" t="s">
        <v>193</v>
      </c>
      <c r="I129" s="101"/>
      <c r="J129" s="346"/>
    </row>
    <row r="130" spans="1:10" s="89" customFormat="1" hidden="1">
      <c r="A130" s="348"/>
      <c r="B130" s="348"/>
      <c r="C130" s="201"/>
      <c r="D130" s="79"/>
      <c r="E130" s="80"/>
      <c r="F130" s="79"/>
      <c r="G130" s="171">
        <f t="shared" si="3"/>
        <v>0</v>
      </c>
      <c r="H130" s="89" t="s">
        <v>193</v>
      </c>
      <c r="I130" s="101"/>
      <c r="J130" s="349"/>
    </row>
    <row r="131" spans="1:10" s="89" customFormat="1" hidden="1">
      <c r="A131" s="348"/>
      <c r="B131" s="348"/>
      <c r="C131" s="201"/>
      <c r="D131" s="79"/>
      <c r="E131" s="80"/>
      <c r="F131" s="79"/>
      <c r="G131" s="171">
        <f t="shared" si="3"/>
        <v>0</v>
      </c>
      <c r="H131" s="89" t="s">
        <v>193</v>
      </c>
      <c r="I131" s="101"/>
      <c r="J131" s="346"/>
    </row>
    <row r="132" spans="1:10" s="89" customFormat="1" hidden="1">
      <c r="A132" s="348"/>
      <c r="B132" s="348"/>
      <c r="C132" s="201"/>
      <c r="D132" s="79"/>
      <c r="E132" s="80"/>
      <c r="F132" s="79"/>
      <c r="G132" s="171">
        <f t="shared" si="3"/>
        <v>0</v>
      </c>
      <c r="H132" s="89" t="s">
        <v>193</v>
      </c>
      <c r="I132" s="101"/>
      <c r="J132" s="349"/>
    </row>
    <row r="133" spans="1:10" s="89" customFormat="1" hidden="1">
      <c r="A133" s="348"/>
      <c r="B133" s="348"/>
      <c r="C133" s="201"/>
      <c r="D133" s="79"/>
      <c r="E133" s="80"/>
      <c r="F133" s="79"/>
      <c r="G133" s="171">
        <f t="shared" si="3"/>
        <v>0</v>
      </c>
      <c r="H133" s="89" t="s">
        <v>193</v>
      </c>
      <c r="I133" s="101"/>
      <c r="J133" s="346"/>
    </row>
    <row r="134" spans="1:10" s="89" customFormat="1" hidden="1">
      <c r="A134" s="348"/>
      <c r="B134" s="348"/>
      <c r="C134" s="201"/>
      <c r="D134" s="79"/>
      <c r="E134" s="80"/>
      <c r="F134" s="79"/>
      <c r="G134" s="171">
        <f t="shared" ref="G134:G135" si="4">ROUND(C134*E134*F134,2)</f>
        <v>0</v>
      </c>
      <c r="H134" s="89" t="s">
        <v>193</v>
      </c>
      <c r="I134" s="101"/>
      <c r="J134" s="349"/>
    </row>
    <row r="135" spans="1:10" s="89" customFormat="1">
      <c r="A135" s="348"/>
      <c r="B135" s="348"/>
      <c r="C135" s="201"/>
      <c r="D135" s="79"/>
      <c r="E135" s="80"/>
      <c r="F135" s="79"/>
      <c r="G135" s="218">
        <f t="shared" si="4"/>
        <v>0</v>
      </c>
      <c r="H135" s="89" t="s">
        <v>193</v>
      </c>
      <c r="I135" s="101"/>
      <c r="J135" s="349"/>
    </row>
    <row r="136" spans="1:10" s="89" customFormat="1">
      <c r="A136" s="348"/>
      <c r="B136" s="348"/>
      <c r="C136" s="81"/>
      <c r="D136" s="79"/>
      <c r="E136" s="82"/>
      <c r="F136" s="170" t="s">
        <v>194</v>
      </c>
      <c r="G136" s="223">
        <f>ROUND(SUBTOTAL(109,G6:G135),2)</f>
        <v>0</v>
      </c>
      <c r="H136" s="89" t="s">
        <v>193</v>
      </c>
      <c r="I136" s="101"/>
      <c r="J136" s="349" t="s">
        <v>195</v>
      </c>
    </row>
    <row r="137" spans="1:10" s="89" customFormat="1">
      <c r="A137" s="85"/>
      <c r="B137" s="85"/>
      <c r="C137" s="81"/>
      <c r="D137" s="83"/>
      <c r="E137" s="84"/>
      <c r="F137" s="83"/>
      <c r="G137" s="222"/>
      <c r="H137" s="89" t="s">
        <v>196</v>
      </c>
      <c r="I137" s="346"/>
      <c r="J137" s="102"/>
    </row>
    <row r="138" spans="1:10" s="89" customFormat="1">
      <c r="A138" s="85"/>
      <c r="B138" s="85"/>
      <c r="C138" s="201"/>
      <c r="D138" s="79"/>
      <c r="E138" s="80"/>
      <c r="F138" s="79"/>
      <c r="G138" s="68">
        <f t="shared" ref="G138:G169" si="5">ROUND(C138*E138*F138,2)</f>
        <v>0</v>
      </c>
      <c r="H138" s="89" t="s">
        <v>196</v>
      </c>
      <c r="I138" s="346"/>
      <c r="J138" s="102"/>
    </row>
    <row r="139" spans="1:10" s="89" customFormat="1">
      <c r="A139" s="348"/>
      <c r="B139" s="348"/>
      <c r="C139" s="201"/>
      <c r="D139" s="79"/>
      <c r="E139" s="80"/>
      <c r="F139" s="79"/>
      <c r="G139" s="171">
        <f t="shared" si="5"/>
        <v>0</v>
      </c>
      <c r="H139" s="89" t="s">
        <v>196</v>
      </c>
      <c r="I139" s="101"/>
      <c r="J139" s="346"/>
    </row>
    <row r="140" spans="1:10" s="89" customFormat="1">
      <c r="A140" s="348"/>
      <c r="B140" s="348"/>
      <c r="C140" s="201"/>
      <c r="D140" s="79"/>
      <c r="E140" s="80"/>
      <c r="F140" s="79"/>
      <c r="G140" s="171">
        <f t="shared" si="5"/>
        <v>0</v>
      </c>
      <c r="H140" s="89" t="s">
        <v>196</v>
      </c>
      <c r="I140" s="101"/>
      <c r="J140" s="349"/>
    </row>
    <row r="141" spans="1:10" s="89" customFormat="1" hidden="1">
      <c r="A141" s="348"/>
      <c r="B141" s="348"/>
      <c r="C141" s="201"/>
      <c r="D141" s="79"/>
      <c r="E141" s="80"/>
      <c r="F141" s="79"/>
      <c r="G141" s="171">
        <f t="shared" si="5"/>
        <v>0</v>
      </c>
      <c r="H141" s="89" t="s">
        <v>196</v>
      </c>
      <c r="I141" s="101"/>
      <c r="J141" s="346"/>
    </row>
    <row r="142" spans="1:10" s="89" customFormat="1" hidden="1">
      <c r="A142" s="348"/>
      <c r="B142" s="348"/>
      <c r="C142" s="201"/>
      <c r="D142" s="79"/>
      <c r="E142" s="80"/>
      <c r="F142" s="79"/>
      <c r="G142" s="171">
        <f t="shared" si="5"/>
        <v>0</v>
      </c>
      <c r="H142" s="89" t="s">
        <v>196</v>
      </c>
      <c r="I142" s="101"/>
      <c r="J142" s="349"/>
    </row>
    <row r="143" spans="1:10" s="89" customFormat="1" hidden="1">
      <c r="A143" s="348"/>
      <c r="B143" s="348"/>
      <c r="C143" s="201"/>
      <c r="D143" s="79"/>
      <c r="E143" s="80"/>
      <c r="F143" s="79"/>
      <c r="G143" s="171">
        <f t="shared" si="5"/>
        <v>0</v>
      </c>
      <c r="H143" s="89" t="s">
        <v>196</v>
      </c>
      <c r="I143" s="101"/>
      <c r="J143" s="346"/>
    </row>
    <row r="144" spans="1:10" s="89" customFormat="1" hidden="1">
      <c r="A144" s="348"/>
      <c r="B144" s="348"/>
      <c r="C144" s="201"/>
      <c r="D144" s="79"/>
      <c r="E144" s="80"/>
      <c r="F144" s="79"/>
      <c r="G144" s="171">
        <f t="shared" si="5"/>
        <v>0</v>
      </c>
      <c r="H144" s="89" t="s">
        <v>196</v>
      </c>
      <c r="I144" s="101"/>
      <c r="J144" s="349"/>
    </row>
    <row r="145" spans="1:10" s="89" customFormat="1" hidden="1">
      <c r="A145" s="348"/>
      <c r="B145" s="348"/>
      <c r="C145" s="201"/>
      <c r="D145" s="79"/>
      <c r="E145" s="80"/>
      <c r="F145" s="79"/>
      <c r="G145" s="171">
        <f t="shared" si="5"/>
        <v>0</v>
      </c>
      <c r="H145" s="89" t="s">
        <v>196</v>
      </c>
      <c r="I145" s="101"/>
      <c r="J145" s="346"/>
    </row>
    <row r="146" spans="1:10" s="89" customFormat="1" hidden="1">
      <c r="A146" s="348"/>
      <c r="B146" s="348"/>
      <c r="C146" s="201"/>
      <c r="D146" s="79"/>
      <c r="E146" s="80"/>
      <c r="F146" s="79"/>
      <c r="G146" s="171">
        <f t="shared" si="5"/>
        <v>0</v>
      </c>
      <c r="H146" s="89" t="s">
        <v>196</v>
      </c>
      <c r="I146" s="101"/>
      <c r="J146" s="349"/>
    </row>
    <row r="147" spans="1:10" s="89" customFormat="1" hidden="1">
      <c r="A147" s="348"/>
      <c r="B147" s="348"/>
      <c r="C147" s="201"/>
      <c r="D147" s="79"/>
      <c r="E147" s="80"/>
      <c r="F147" s="79"/>
      <c r="G147" s="171">
        <f t="shared" si="5"/>
        <v>0</v>
      </c>
      <c r="H147" s="89" t="s">
        <v>196</v>
      </c>
      <c r="I147" s="101"/>
      <c r="J147" s="346"/>
    </row>
    <row r="148" spans="1:10" s="89" customFormat="1" hidden="1">
      <c r="A148" s="348"/>
      <c r="B148" s="348"/>
      <c r="C148" s="201"/>
      <c r="D148" s="79"/>
      <c r="E148" s="80"/>
      <c r="F148" s="79"/>
      <c r="G148" s="171">
        <f t="shared" si="5"/>
        <v>0</v>
      </c>
      <c r="H148" s="89" t="s">
        <v>196</v>
      </c>
      <c r="I148" s="101"/>
      <c r="J148" s="349"/>
    </row>
    <row r="149" spans="1:10" s="89" customFormat="1" hidden="1">
      <c r="A149" s="348"/>
      <c r="B149" s="348"/>
      <c r="C149" s="201"/>
      <c r="D149" s="79"/>
      <c r="E149" s="80"/>
      <c r="F149" s="79"/>
      <c r="G149" s="171">
        <f t="shared" si="5"/>
        <v>0</v>
      </c>
      <c r="H149" s="89" t="s">
        <v>196</v>
      </c>
      <c r="I149" s="101"/>
      <c r="J149" s="346"/>
    </row>
    <row r="150" spans="1:10" s="89" customFormat="1" hidden="1">
      <c r="A150" s="348"/>
      <c r="B150" s="348"/>
      <c r="C150" s="201"/>
      <c r="D150" s="79"/>
      <c r="E150" s="80"/>
      <c r="F150" s="79"/>
      <c r="G150" s="171">
        <f t="shared" si="5"/>
        <v>0</v>
      </c>
      <c r="H150" s="89" t="s">
        <v>196</v>
      </c>
      <c r="I150" s="101"/>
      <c r="J150" s="349"/>
    </row>
    <row r="151" spans="1:10" s="89" customFormat="1" hidden="1">
      <c r="A151" s="348"/>
      <c r="B151" s="348"/>
      <c r="C151" s="201"/>
      <c r="D151" s="79"/>
      <c r="E151" s="80"/>
      <c r="F151" s="79"/>
      <c r="G151" s="171">
        <f t="shared" si="5"/>
        <v>0</v>
      </c>
      <c r="H151" s="89" t="s">
        <v>196</v>
      </c>
      <c r="I151" s="101"/>
      <c r="J151" s="346"/>
    </row>
    <row r="152" spans="1:10" s="89" customFormat="1" hidden="1">
      <c r="A152" s="348"/>
      <c r="B152" s="348"/>
      <c r="C152" s="201"/>
      <c r="D152" s="79"/>
      <c r="E152" s="80"/>
      <c r="F152" s="79"/>
      <c r="G152" s="171">
        <f t="shared" si="5"/>
        <v>0</v>
      </c>
      <c r="H152" s="89" t="s">
        <v>196</v>
      </c>
      <c r="I152" s="101"/>
      <c r="J152" s="349"/>
    </row>
    <row r="153" spans="1:10" s="89" customFormat="1" hidden="1">
      <c r="A153" s="348"/>
      <c r="B153" s="348"/>
      <c r="C153" s="201"/>
      <c r="D153" s="79"/>
      <c r="E153" s="80"/>
      <c r="F153" s="79"/>
      <c r="G153" s="171">
        <f t="shared" si="5"/>
        <v>0</v>
      </c>
      <c r="H153" s="89" t="s">
        <v>196</v>
      </c>
      <c r="I153" s="101"/>
      <c r="J153" s="346"/>
    </row>
    <row r="154" spans="1:10" s="89" customFormat="1" hidden="1">
      <c r="A154" s="348"/>
      <c r="B154" s="348"/>
      <c r="C154" s="201"/>
      <c r="D154" s="79"/>
      <c r="E154" s="80"/>
      <c r="F154" s="79"/>
      <c r="G154" s="171">
        <f t="shared" si="5"/>
        <v>0</v>
      </c>
      <c r="H154" s="89" t="s">
        <v>196</v>
      </c>
      <c r="I154" s="101"/>
      <c r="J154" s="349"/>
    </row>
    <row r="155" spans="1:10" s="89" customFormat="1" hidden="1">
      <c r="A155" s="348"/>
      <c r="B155" s="348"/>
      <c r="C155" s="201"/>
      <c r="D155" s="79"/>
      <c r="E155" s="80"/>
      <c r="F155" s="79"/>
      <c r="G155" s="171">
        <f t="shared" si="5"/>
        <v>0</v>
      </c>
      <c r="H155" s="89" t="s">
        <v>196</v>
      </c>
      <c r="I155" s="101"/>
      <c r="J155" s="346"/>
    </row>
    <row r="156" spans="1:10" s="89" customFormat="1" hidden="1">
      <c r="A156" s="348"/>
      <c r="B156" s="348"/>
      <c r="C156" s="201"/>
      <c r="D156" s="79"/>
      <c r="E156" s="80"/>
      <c r="F156" s="79"/>
      <c r="G156" s="171">
        <f t="shared" si="5"/>
        <v>0</v>
      </c>
      <c r="H156" s="89" t="s">
        <v>196</v>
      </c>
      <c r="I156" s="101"/>
      <c r="J156" s="349"/>
    </row>
    <row r="157" spans="1:10" s="89" customFormat="1" hidden="1">
      <c r="A157" s="348"/>
      <c r="B157" s="348"/>
      <c r="C157" s="201"/>
      <c r="D157" s="79"/>
      <c r="E157" s="80"/>
      <c r="F157" s="79"/>
      <c r="G157" s="171">
        <f t="shared" si="5"/>
        <v>0</v>
      </c>
      <c r="H157" s="89" t="s">
        <v>196</v>
      </c>
      <c r="I157" s="101"/>
      <c r="J157" s="346"/>
    </row>
    <row r="158" spans="1:10" s="89" customFormat="1" hidden="1">
      <c r="A158" s="348"/>
      <c r="B158" s="348"/>
      <c r="C158" s="201"/>
      <c r="D158" s="79"/>
      <c r="E158" s="80"/>
      <c r="F158" s="79"/>
      <c r="G158" s="171">
        <f t="shared" si="5"/>
        <v>0</v>
      </c>
      <c r="H158" s="89" t="s">
        <v>196</v>
      </c>
      <c r="I158" s="101"/>
      <c r="J158" s="349"/>
    </row>
    <row r="159" spans="1:10" s="89" customFormat="1" hidden="1">
      <c r="A159" s="348"/>
      <c r="B159" s="348"/>
      <c r="C159" s="201"/>
      <c r="D159" s="79"/>
      <c r="E159" s="80"/>
      <c r="F159" s="79"/>
      <c r="G159" s="171">
        <f t="shared" si="5"/>
        <v>0</v>
      </c>
      <c r="H159" s="89" t="s">
        <v>196</v>
      </c>
      <c r="I159" s="101"/>
      <c r="J159" s="346"/>
    </row>
    <row r="160" spans="1:10" s="89" customFormat="1" hidden="1">
      <c r="A160" s="348"/>
      <c r="B160" s="348"/>
      <c r="C160" s="201"/>
      <c r="D160" s="79"/>
      <c r="E160" s="80"/>
      <c r="F160" s="79"/>
      <c r="G160" s="171">
        <f t="shared" si="5"/>
        <v>0</v>
      </c>
      <c r="H160" s="89" t="s">
        <v>196</v>
      </c>
      <c r="I160" s="101"/>
      <c r="J160" s="349"/>
    </row>
    <row r="161" spans="1:10" s="89" customFormat="1" hidden="1">
      <c r="A161" s="348"/>
      <c r="B161" s="348"/>
      <c r="C161" s="201"/>
      <c r="D161" s="79"/>
      <c r="E161" s="80"/>
      <c r="F161" s="79"/>
      <c r="G161" s="171">
        <f t="shared" si="5"/>
        <v>0</v>
      </c>
      <c r="H161" s="89" t="s">
        <v>196</v>
      </c>
      <c r="I161" s="101"/>
      <c r="J161" s="346"/>
    </row>
    <row r="162" spans="1:10" s="89" customFormat="1" hidden="1">
      <c r="A162" s="348"/>
      <c r="B162" s="348"/>
      <c r="C162" s="201"/>
      <c r="D162" s="79"/>
      <c r="E162" s="80"/>
      <c r="F162" s="79"/>
      <c r="G162" s="171">
        <f t="shared" si="5"/>
        <v>0</v>
      </c>
      <c r="H162" s="89" t="s">
        <v>196</v>
      </c>
      <c r="I162" s="101"/>
      <c r="J162" s="349"/>
    </row>
    <row r="163" spans="1:10" s="89" customFormat="1" hidden="1">
      <c r="A163" s="348"/>
      <c r="B163" s="348"/>
      <c r="C163" s="201"/>
      <c r="D163" s="79"/>
      <c r="E163" s="80"/>
      <c r="F163" s="79"/>
      <c r="G163" s="171">
        <f t="shared" si="5"/>
        <v>0</v>
      </c>
      <c r="H163" s="89" t="s">
        <v>196</v>
      </c>
      <c r="I163" s="101"/>
      <c r="J163" s="346"/>
    </row>
    <row r="164" spans="1:10" s="89" customFormat="1" hidden="1">
      <c r="A164" s="348"/>
      <c r="B164" s="348"/>
      <c r="C164" s="201"/>
      <c r="D164" s="79"/>
      <c r="E164" s="80"/>
      <c r="F164" s="79"/>
      <c r="G164" s="171">
        <f t="shared" si="5"/>
        <v>0</v>
      </c>
      <c r="H164" s="89" t="s">
        <v>196</v>
      </c>
      <c r="I164" s="101"/>
      <c r="J164" s="349"/>
    </row>
    <row r="165" spans="1:10" s="89" customFormat="1" hidden="1">
      <c r="A165" s="348"/>
      <c r="B165" s="348"/>
      <c r="C165" s="201"/>
      <c r="D165" s="79"/>
      <c r="E165" s="80"/>
      <c r="F165" s="79"/>
      <c r="G165" s="171">
        <f t="shared" si="5"/>
        <v>0</v>
      </c>
      <c r="H165" s="89" t="s">
        <v>196</v>
      </c>
      <c r="I165" s="101"/>
      <c r="J165" s="346"/>
    </row>
    <row r="166" spans="1:10" s="89" customFormat="1" hidden="1">
      <c r="A166" s="348"/>
      <c r="B166" s="348"/>
      <c r="C166" s="201"/>
      <c r="D166" s="79"/>
      <c r="E166" s="80"/>
      <c r="F166" s="79"/>
      <c r="G166" s="171">
        <f t="shared" si="5"/>
        <v>0</v>
      </c>
      <c r="H166" s="89" t="s">
        <v>196</v>
      </c>
      <c r="I166" s="101"/>
      <c r="J166" s="349"/>
    </row>
    <row r="167" spans="1:10" s="89" customFormat="1" hidden="1">
      <c r="A167" s="348"/>
      <c r="B167" s="348"/>
      <c r="C167" s="201"/>
      <c r="D167" s="79"/>
      <c r="E167" s="80"/>
      <c r="F167" s="79"/>
      <c r="G167" s="171">
        <f t="shared" si="5"/>
        <v>0</v>
      </c>
      <c r="H167" s="89" t="s">
        <v>196</v>
      </c>
      <c r="I167" s="101"/>
      <c r="J167" s="346"/>
    </row>
    <row r="168" spans="1:10" s="89" customFormat="1" hidden="1">
      <c r="A168" s="348"/>
      <c r="B168" s="348"/>
      <c r="C168" s="201"/>
      <c r="D168" s="79"/>
      <c r="E168" s="80"/>
      <c r="F168" s="79"/>
      <c r="G168" s="171">
        <f t="shared" si="5"/>
        <v>0</v>
      </c>
      <c r="H168" s="89" t="s">
        <v>196</v>
      </c>
      <c r="I168" s="101"/>
      <c r="J168" s="349"/>
    </row>
    <row r="169" spans="1:10" s="89" customFormat="1" hidden="1">
      <c r="A169" s="348"/>
      <c r="B169" s="348"/>
      <c r="C169" s="201"/>
      <c r="D169" s="79"/>
      <c r="E169" s="80"/>
      <c r="F169" s="79"/>
      <c r="G169" s="171">
        <f t="shared" si="5"/>
        <v>0</v>
      </c>
      <c r="H169" s="89" t="s">
        <v>196</v>
      </c>
      <c r="I169" s="101"/>
      <c r="J169" s="346"/>
    </row>
    <row r="170" spans="1:10" s="89" customFormat="1" hidden="1">
      <c r="A170" s="348"/>
      <c r="B170" s="348"/>
      <c r="C170" s="201"/>
      <c r="D170" s="79"/>
      <c r="E170" s="80"/>
      <c r="F170" s="79"/>
      <c r="G170" s="171">
        <f t="shared" ref="G170:G201" si="6">ROUND(C170*E170*F170,2)</f>
        <v>0</v>
      </c>
      <c r="H170" s="89" t="s">
        <v>196</v>
      </c>
      <c r="I170" s="101"/>
      <c r="J170" s="349"/>
    </row>
    <row r="171" spans="1:10" s="89" customFormat="1" hidden="1">
      <c r="A171" s="348"/>
      <c r="B171" s="348"/>
      <c r="C171" s="201"/>
      <c r="D171" s="79"/>
      <c r="E171" s="80"/>
      <c r="F171" s="79"/>
      <c r="G171" s="171">
        <f t="shared" si="6"/>
        <v>0</v>
      </c>
      <c r="H171" s="89" t="s">
        <v>196</v>
      </c>
      <c r="I171" s="101"/>
      <c r="J171" s="346"/>
    </row>
    <row r="172" spans="1:10" s="89" customFormat="1" hidden="1">
      <c r="A172" s="348"/>
      <c r="B172" s="348"/>
      <c r="C172" s="201"/>
      <c r="D172" s="79"/>
      <c r="E172" s="80"/>
      <c r="F172" s="79"/>
      <c r="G172" s="171">
        <f t="shared" si="6"/>
        <v>0</v>
      </c>
      <c r="H172" s="89" t="s">
        <v>196</v>
      </c>
      <c r="I172" s="101"/>
      <c r="J172" s="349"/>
    </row>
    <row r="173" spans="1:10" s="89" customFormat="1" hidden="1">
      <c r="A173" s="348"/>
      <c r="B173" s="348"/>
      <c r="C173" s="201"/>
      <c r="D173" s="79"/>
      <c r="E173" s="80"/>
      <c r="F173" s="79"/>
      <c r="G173" s="171">
        <f t="shared" si="6"/>
        <v>0</v>
      </c>
      <c r="H173" s="89" t="s">
        <v>196</v>
      </c>
      <c r="I173" s="101"/>
      <c r="J173" s="346"/>
    </row>
    <row r="174" spans="1:10" s="89" customFormat="1" hidden="1">
      <c r="A174" s="348"/>
      <c r="B174" s="348"/>
      <c r="C174" s="201"/>
      <c r="D174" s="79"/>
      <c r="E174" s="80"/>
      <c r="F174" s="79"/>
      <c r="G174" s="171">
        <f t="shared" si="6"/>
        <v>0</v>
      </c>
      <c r="H174" s="89" t="s">
        <v>196</v>
      </c>
      <c r="I174" s="101"/>
      <c r="J174" s="349"/>
    </row>
    <row r="175" spans="1:10" s="89" customFormat="1" hidden="1">
      <c r="A175" s="348"/>
      <c r="B175" s="348"/>
      <c r="C175" s="201"/>
      <c r="D175" s="79"/>
      <c r="E175" s="80"/>
      <c r="F175" s="79"/>
      <c r="G175" s="171">
        <f t="shared" si="6"/>
        <v>0</v>
      </c>
      <c r="H175" s="89" t="s">
        <v>196</v>
      </c>
      <c r="I175" s="101"/>
      <c r="J175" s="346"/>
    </row>
    <row r="176" spans="1:10" s="89" customFormat="1" hidden="1">
      <c r="A176" s="348"/>
      <c r="B176" s="348"/>
      <c r="C176" s="201"/>
      <c r="D176" s="79"/>
      <c r="E176" s="80"/>
      <c r="F176" s="79"/>
      <c r="G176" s="171">
        <f t="shared" si="6"/>
        <v>0</v>
      </c>
      <c r="H176" s="89" t="s">
        <v>196</v>
      </c>
      <c r="I176" s="101"/>
      <c r="J176" s="349"/>
    </row>
    <row r="177" spans="1:10" s="89" customFormat="1" hidden="1">
      <c r="A177" s="348"/>
      <c r="B177" s="348"/>
      <c r="C177" s="201"/>
      <c r="D177" s="79"/>
      <c r="E177" s="80"/>
      <c r="F177" s="79"/>
      <c r="G177" s="171">
        <f t="shared" si="6"/>
        <v>0</v>
      </c>
      <c r="H177" s="89" t="s">
        <v>196</v>
      </c>
      <c r="I177" s="101"/>
      <c r="J177" s="346"/>
    </row>
    <row r="178" spans="1:10" s="89" customFormat="1" hidden="1">
      <c r="A178" s="348"/>
      <c r="B178" s="348"/>
      <c r="C178" s="201"/>
      <c r="D178" s="79"/>
      <c r="E178" s="80"/>
      <c r="F178" s="79"/>
      <c r="G178" s="171">
        <f t="shared" si="6"/>
        <v>0</v>
      </c>
      <c r="H178" s="89" t="s">
        <v>196</v>
      </c>
      <c r="I178" s="101"/>
      <c r="J178" s="349"/>
    </row>
    <row r="179" spans="1:10" s="89" customFormat="1" hidden="1">
      <c r="A179" s="348"/>
      <c r="B179" s="348"/>
      <c r="C179" s="201"/>
      <c r="D179" s="79"/>
      <c r="E179" s="80"/>
      <c r="F179" s="79"/>
      <c r="G179" s="171">
        <f t="shared" si="6"/>
        <v>0</v>
      </c>
      <c r="H179" s="89" t="s">
        <v>196</v>
      </c>
      <c r="I179" s="101"/>
      <c r="J179" s="346"/>
    </row>
    <row r="180" spans="1:10" s="89" customFormat="1" hidden="1">
      <c r="A180" s="348"/>
      <c r="B180" s="348"/>
      <c r="C180" s="201"/>
      <c r="D180" s="79"/>
      <c r="E180" s="80"/>
      <c r="F180" s="79"/>
      <c r="G180" s="171">
        <f t="shared" si="6"/>
        <v>0</v>
      </c>
      <c r="H180" s="89" t="s">
        <v>196</v>
      </c>
      <c r="I180" s="101"/>
      <c r="J180" s="349"/>
    </row>
    <row r="181" spans="1:10" s="89" customFormat="1" hidden="1">
      <c r="A181" s="348"/>
      <c r="B181" s="348"/>
      <c r="C181" s="201"/>
      <c r="D181" s="79"/>
      <c r="E181" s="80"/>
      <c r="F181" s="79"/>
      <c r="G181" s="171">
        <f t="shared" si="6"/>
        <v>0</v>
      </c>
      <c r="H181" s="89" t="s">
        <v>196</v>
      </c>
      <c r="I181" s="101"/>
      <c r="J181" s="346"/>
    </row>
    <row r="182" spans="1:10" s="89" customFormat="1" hidden="1">
      <c r="A182" s="348"/>
      <c r="B182" s="348"/>
      <c r="C182" s="201"/>
      <c r="D182" s="79"/>
      <c r="E182" s="80"/>
      <c r="F182" s="79"/>
      <c r="G182" s="171">
        <f t="shared" si="6"/>
        <v>0</v>
      </c>
      <c r="H182" s="89" t="s">
        <v>196</v>
      </c>
      <c r="I182" s="101"/>
      <c r="J182" s="349"/>
    </row>
    <row r="183" spans="1:10" s="89" customFormat="1" hidden="1">
      <c r="A183" s="348"/>
      <c r="B183" s="348"/>
      <c r="C183" s="201"/>
      <c r="D183" s="79"/>
      <c r="E183" s="80"/>
      <c r="F183" s="79"/>
      <c r="G183" s="171">
        <f t="shared" si="6"/>
        <v>0</v>
      </c>
      <c r="H183" s="89" t="s">
        <v>196</v>
      </c>
      <c r="I183" s="101"/>
      <c r="J183" s="346"/>
    </row>
    <row r="184" spans="1:10" s="89" customFormat="1" hidden="1">
      <c r="A184" s="348"/>
      <c r="B184" s="348"/>
      <c r="C184" s="201"/>
      <c r="D184" s="79"/>
      <c r="E184" s="80"/>
      <c r="F184" s="79"/>
      <c r="G184" s="171">
        <f t="shared" si="6"/>
        <v>0</v>
      </c>
      <c r="H184" s="89" t="s">
        <v>196</v>
      </c>
      <c r="I184" s="101"/>
      <c r="J184" s="349"/>
    </row>
    <row r="185" spans="1:10" s="89" customFormat="1" hidden="1">
      <c r="A185" s="348"/>
      <c r="B185" s="348"/>
      <c r="C185" s="201"/>
      <c r="D185" s="79"/>
      <c r="E185" s="80"/>
      <c r="F185" s="79"/>
      <c r="G185" s="171">
        <f t="shared" si="6"/>
        <v>0</v>
      </c>
      <c r="H185" s="89" t="s">
        <v>196</v>
      </c>
      <c r="I185" s="101"/>
      <c r="J185" s="346"/>
    </row>
    <row r="186" spans="1:10" s="89" customFormat="1" hidden="1">
      <c r="A186" s="348"/>
      <c r="B186" s="348"/>
      <c r="C186" s="201"/>
      <c r="D186" s="79"/>
      <c r="E186" s="80"/>
      <c r="F186" s="79"/>
      <c r="G186" s="171">
        <f t="shared" si="6"/>
        <v>0</v>
      </c>
      <c r="H186" s="89" t="s">
        <v>196</v>
      </c>
      <c r="I186" s="101"/>
      <c r="J186" s="349"/>
    </row>
    <row r="187" spans="1:10" s="89" customFormat="1" hidden="1">
      <c r="A187" s="348"/>
      <c r="B187" s="348"/>
      <c r="C187" s="201"/>
      <c r="D187" s="79"/>
      <c r="E187" s="80"/>
      <c r="F187" s="79"/>
      <c r="G187" s="171">
        <f t="shared" si="6"/>
        <v>0</v>
      </c>
      <c r="H187" s="89" t="s">
        <v>196</v>
      </c>
      <c r="I187" s="101"/>
      <c r="J187" s="346"/>
    </row>
    <row r="188" spans="1:10" s="89" customFormat="1" hidden="1">
      <c r="A188" s="348"/>
      <c r="B188" s="348"/>
      <c r="C188" s="201"/>
      <c r="D188" s="79"/>
      <c r="E188" s="80"/>
      <c r="F188" s="79"/>
      <c r="G188" s="171">
        <f t="shared" si="6"/>
        <v>0</v>
      </c>
      <c r="H188" s="89" t="s">
        <v>196</v>
      </c>
      <c r="I188" s="101"/>
      <c r="J188" s="349"/>
    </row>
    <row r="189" spans="1:10" s="89" customFormat="1" hidden="1">
      <c r="A189" s="348"/>
      <c r="B189" s="348"/>
      <c r="C189" s="201"/>
      <c r="D189" s="79"/>
      <c r="E189" s="80"/>
      <c r="F189" s="79"/>
      <c r="G189" s="171">
        <f t="shared" si="6"/>
        <v>0</v>
      </c>
      <c r="H189" s="89" t="s">
        <v>196</v>
      </c>
      <c r="I189" s="101"/>
      <c r="J189" s="346"/>
    </row>
    <row r="190" spans="1:10" s="89" customFormat="1" hidden="1">
      <c r="A190" s="348"/>
      <c r="B190" s="348"/>
      <c r="C190" s="201"/>
      <c r="D190" s="79"/>
      <c r="E190" s="80"/>
      <c r="F190" s="79"/>
      <c r="G190" s="171">
        <f t="shared" si="6"/>
        <v>0</v>
      </c>
      <c r="H190" s="89" t="s">
        <v>196</v>
      </c>
      <c r="I190" s="101"/>
      <c r="J190" s="349"/>
    </row>
    <row r="191" spans="1:10" s="89" customFormat="1" hidden="1">
      <c r="A191" s="348"/>
      <c r="B191" s="348"/>
      <c r="C191" s="201"/>
      <c r="D191" s="79"/>
      <c r="E191" s="80"/>
      <c r="F191" s="79"/>
      <c r="G191" s="171">
        <f t="shared" si="6"/>
        <v>0</v>
      </c>
      <c r="H191" s="89" t="s">
        <v>196</v>
      </c>
      <c r="I191" s="101"/>
      <c r="J191" s="346"/>
    </row>
    <row r="192" spans="1:10" s="89" customFormat="1" hidden="1">
      <c r="A192" s="348"/>
      <c r="B192" s="348"/>
      <c r="C192" s="201"/>
      <c r="D192" s="79"/>
      <c r="E192" s="80"/>
      <c r="F192" s="79"/>
      <c r="G192" s="171">
        <f t="shared" si="6"/>
        <v>0</v>
      </c>
      <c r="H192" s="89" t="s">
        <v>196</v>
      </c>
      <c r="I192" s="101"/>
      <c r="J192" s="349"/>
    </row>
    <row r="193" spans="1:10" s="89" customFormat="1" hidden="1">
      <c r="A193" s="348"/>
      <c r="B193" s="348"/>
      <c r="C193" s="201"/>
      <c r="D193" s="79"/>
      <c r="E193" s="80"/>
      <c r="F193" s="79"/>
      <c r="G193" s="171">
        <f t="shared" si="6"/>
        <v>0</v>
      </c>
      <c r="H193" s="89" t="s">
        <v>196</v>
      </c>
      <c r="I193" s="101"/>
      <c r="J193" s="346"/>
    </row>
    <row r="194" spans="1:10" s="89" customFormat="1" hidden="1">
      <c r="A194" s="348"/>
      <c r="B194" s="348"/>
      <c r="C194" s="201"/>
      <c r="D194" s="79"/>
      <c r="E194" s="80"/>
      <c r="F194" s="79"/>
      <c r="G194" s="171">
        <f t="shared" si="6"/>
        <v>0</v>
      </c>
      <c r="H194" s="89" t="s">
        <v>196</v>
      </c>
      <c r="I194" s="101"/>
      <c r="J194" s="349"/>
    </row>
    <row r="195" spans="1:10" s="89" customFormat="1" hidden="1">
      <c r="A195" s="348"/>
      <c r="B195" s="348"/>
      <c r="C195" s="201"/>
      <c r="D195" s="79"/>
      <c r="E195" s="80"/>
      <c r="F195" s="79"/>
      <c r="G195" s="171">
        <f t="shared" si="6"/>
        <v>0</v>
      </c>
      <c r="H195" s="89" t="s">
        <v>196</v>
      </c>
      <c r="I195" s="101"/>
      <c r="J195" s="346"/>
    </row>
    <row r="196" spans="1:10" s="89" customFormat="1" hidden="1">
      <c r="A196" s="348"/>
      <c r="B196" s="348"/>
      <c r="C196" s="201"/>
      <c r="D196" s="79"/>
      <c r="E196" s="80"/>
      <c r="F196" s="79"/>
      <c r="G196" s="171">
        <f t="shared" si="6"/>
        <v>0</v>
      </c>
      <c r="H196" s="89" t="s">
        <v>196</v>
      </c>
      <c r="I196" s="101"/>
      <c r="J196" s="349"/>
    </row>
    <row r="197" spans="1:10" s="89" customFormat="1" hidden="1">
      <c r="A197" s="348"/>
      <c r="B197" s="348"/>
      <c r="C197" s="201"/>
      <c r="D197" s="79"/>
      <c r="E197" s="80"/>
      <c r="F197" s="79"/>
      <c r="G197" s="171">
        <f t="shared" si="6"/>
        <v>0</v>
      </c>
      <c r="H197" s="89" t="s">
        <v>196</v>
      </c>
      <c r="I197" s="101"/>
      <c r="J197" s="346"/>
    </row>
    <row r="198" spans="1:10" s="89" customFormat="1" hidden="1">
      <c r="A198" s="348"/>
      <c r="B198" s="348"/>
      <c r="C198" s="201"/>
      <c r="D198" s="79"/>
      <c r="E198" s="80"/>
      <c r="F198" s="79"/>
      <c r="G198" s="171">
        <f t="shared" si="6"/>
        <v>0</v>
      </c>
      <c r="H198" s="89" t="s">
        <v>196</v>
      </c>
      <c r="I198" s="101"/>
      <c r="J198" s="349"/>
    </row>
    <row r="199" spans="1:10" s="89" customFormat="1" hidden="1">
      <c r="A199" s="348"/>
      <c r="B199" s="348"/>
      <c r="C199" s="201"/>
      <c r="D199" s="79"/>
      <c r="E199" s="80"/>
      <c r="F199" s="79"/>
      <c r="G199" s="171">
        <f t="shared" si="6"/>
        <v>0</v>
      </c>
      <c r="H199" s="89" t="s">
        <v>196</v>
      </c>
      <c r="I199" s="101"/>
      <c r="J199" s="346"/>
    </row>
    <row r="200" spans="1:10" s="89" customFormat="1" hidden="1">
      <c r="A200" s="348"/>
      <c r="B200" s="348"/>
      <c r="C200" s="201"/>
      <c r="D200" s="79"/>
      <c r="E200" s="80"/>
      <c r="F200" s="79"/>
      <c r="G200" s="171">
        <f t="shared" si="6"/>
        <v>0</v>
      </c>
      <c r="H200" s="89" t="s">
        <v>196</v>
      </c>
      <c r="I200" s="101"/>
      <c r="J200" s="349"/>
    </row>
    <row r="201" spans="1:10" s="89" customFormat="1" hidden="1">
      <c r="A201" s="348"/>
      <c r="B201" s="348"/>
      <c r="C201" s="201"/>
      <c r="D201" s="79"/>
      <c r="E201" s="80"/>
      <c r="F201" s="79"/>
      <c r="G201" s="171">
        <f t="shared" si="6"/>
        <v>0</v>
      </c>
      <c r="H201" s="89" t="s">
        <v>196</v>
      </c>
      <c r="I201" s="101"/>
      <c r="J201" s="346"/>
    </row>
    <row r="202" spans="1:10" s="89" customFormat="1" hidden="1">
      <c r="A202" s="348"/>
      <c r="B202" s="348"/>
      <c r="C202" s="201"/>
      <c r="D202" s="79"/>
      <c r="E202" s="80"/>
      <c r="F202" s="79"/>
      <c r="G202" s="171">
        <f t="shared" ref="G202:G233" si="7">ROUND(C202*E202*F202,2)</f>
        <v>0</v>
      </c>
      <c r="H202" s="89" t="s">
        <v>196</v>
      </c>
      <c r="I202" s="101"/>
      <c r="J202" s="349"/>
    </row>
    <row r="203" spans="1:10" s="89" customFormat="1" hidden="1">
      <c r="A203" s="348"/>
      <c r="B203" s="348"/>
      <c r="C203" s="201"/>
      <c r="D203" s="79"/>
      <c r="E203" s="80"/>
      <c r="F203" s="79"/>
      <c r="G203" s="171">
        <f t="shared" si="7"/>
        <v>0</v>
      </c>
      <c r="H203" s="89" t="s">
        <v>196</v>
      </c>
      <c r="I203" s="101"/>
      <c r="J203" s="346"/>
    </row>
    <row r="204" spans="1:10" s="89" customFormat="1" hidden="1">
      <c r="A204" s="348"/>
      <c r="B204" s="348"/>
      <c r="C204" s="201"/>
      <c r="D204" s="79"/>
      <c r="E204" s="80"/>
      <c r="F204" s="79"/>
      <c r="G204" s="171">
        <f t="shared" si="7"/>
        <v>0</v>
      </c>
      <c r="H204" s="89" t="s">
        <v>196</v>
      </c>
      <c r="I204" s="101"/>
      <c r="J204" s="349"/>
    </row>
    <row r="205" spans="1:10" s="89" customFormat="1" hidden="1">
      <c r="A205" s="348"/>
      <c r="B205" s="348"/>
      <c r="C205" s="201"/>
      <c r="D205" s="79"/>
      <c r="E205" s="80"/>
      <c r="F205" s="79"/>
      <c r="G205" s="171">
        <f t="shared" si="7"/>
        <v>0</v>
      </c>
      <c r="H205" s="89" t="s">
        <v>196</v>
      </c>
      <c r="I205" s="101"/>
      <c r="J205" s="346"/>
    </row>
    <row r="206" spans="1:10" s="89" customFormat="1" hidden="1">
      <c r="A206" s="348"/>
      <c r="B206" s="348"/>
      <c r="C206" s="201"/>
      <c r="D206" s="79"/>
      <c r="E206" s="80"/>
      <c r="F206" s="79"/>
      <c r="G206" s="171">
        <f t="shared" si="7"/>
        <v>0</v>
      </c>
      <c r="H206" s="89" t="s">
        <v>196</v>
      </c>
      <c r="I206" s="101"/>
      <c r="J206" s="349"/>
    </row>
    <row r="207" spans="1:10" s="89" customFormat="1" hidden="1">
      <c r="A207" s="348"/>
      <c r="B207" s="348"/>
      <c r="C207" s="201"/>
      <c r="D207" s="79"/>
      <c r="E207" s="80"/>
      <c r="F207" s="79"/>
      <c r="G207" s="171">
        <f t="shared" si="7"/>
        <v>0</v>
      </c>
      <c r="H207" s="89" t="s">
        <v>196</v>
      </c>
      <c r="I207" s="101"/>
      <c r="J207" s="346"/>
    </row>
    <row r="208" spans="1:10" s="89" customFormat="1" hidden="1">
      <c r="A208" s="348"/>
      <c r="B208" s="348"/>
      <c r="C208" s="201"/>
      <c r="D208" s="79"/>
      <c r="E208" s="80"/>
      <c r="F208" s="79"/>
      <c r="G208" s="171">
        <f t="shared" si="7"/>
        <v>0</v>
      </c>
      <c r="H208" s="89" t="s">
        <v>196</v>
      </c>
      <c r="I208" s="101"/>
      <c r="J208" s="349"/>
    </row>
    <row r="209" spans="1:10" s="89" customFormat="1" hidden="1">
      <c r="A209" s="348"/>
      <c r="B209" s="348"/>
      <c r="C209" s="201"/>
      <c r="D209" s="79"/>
      <c r="E209" s="80"/>
      <c r="F209" s="79"/>
      <c r="G209" s="171">
        <f t="shared" si="7"/>
        <v>0</v>
      </c>
      <c r="H209" s="89" t="s">
        <v>196</v>
      </c>
      <c r="I209" s="101"/>
      <c r="J209" s="346"/>
    </row>
    <row r="210" spans="1:10" s="89" customFormat="1" hidden="1">
      <c r="A210" s="348"/>
      <c r="B210" s="348"/>
      <c r="C210" s="201"/>
      <c r="D210" s="79"/>
      <c r="E210" s="80"/>
      <c r="F210" s="79"/>
      <c r="G210" s="171">
        <f t="shared" si="7"/>
        <v>0</v>
      </c>
      <c r="H210" s="89" t="s">
        <v>196</v>
      </c>
      <c r="I210" s="101"/>
      <c r="J210" s="349"/>
    </row>
    <row r="211" spans="1:10" s="89" customFormat="1" hidden="1">
      <c r="A211" s="348"/>
      <c r="B211" s="348"/>
      <c r="C211" s="201"/>
      <c r="D211" s="79"/>
      <c r="E211" s="80"/>
      <c r="F211" s="79"/>
      <c r="G211" s="171">
        <f t="shared" si="7"/>
        <v>0</v>
      </c>
      <c r="H211" s="89" t="s">
        <v>196</v>
      </c>
      <c r="I211" s="101"/>
      <c r="J211" s="346"/>
    </row>
    <row r="212" spans="1:10" s="89" customFormat="1" hidden="1">
      <c r="A212" s="348"/>
      <c r="B212" s="348"/>
      <c r="C212" s="201"/>
      <c r="D212" s="79"/>
      <c r="E212" s="80"/>
      <c r="F212" s="79"/>
      <c r="G212" s="171">
        <f t="shared" si="7"/>
        <v>0</v>
      </c>
      <c r="H212" s="89" t="s">
        <v>196</v>
      </c>
      <c r="I212" s="101"/>
      <c r="J212" s="349"/>
    </row>
    <row r="213" spans="1:10" s="89" customFormat="1" hidden="1">
      <c r="A213" s="348"/>
      <c r="B213" s="348"/>
      <c r="C213" s="201"/>
      <c r="D213" s="79"/>
      <c r="E213" s="80"/>
      <c r="F213" s="79"/>
      <c r="G213" s="171">
        <f t="shared" si="7"/>
        <v>0</v>
      </c>
      <c r="H213" s="89" t="s">
        <v>196</v>
      </c>
      <c r="I213" s="101"/>
      <c r="J213" s="346"/>
    </row>
    <row r="214" spans="1:10" s="89" customFormat="1" hidden="1">
      <c r="A214" s="348"/>
      <c r="B214" s="348"/>
      <c r="C214" s="201"/>
      <c r="D214" s="79"/>
      <c r="E214" s="80"/>
      <c r="F214" s="79"/>
      <c r="G214" s="171">
        <f t="shared" si="7"/>
        <v>0</v>
      </c>
      <c r="H214" s="89" t="s">
        <v>196</v>
      </c>
      <c r="I214" s="101"/>
      <c r="J214" s="349"/>
    </row>
    <row r="215" spans="1:10" s="89" customFormat="1" hidden="1">
      <c r="A215" s="348"/>
      <c r="B215" s="348"/>
      <c r="C215" s="201"/>
      <c r="D215" s="79"/>
      <c r="E215" s="80"/>
      <c r="F215" s="79"/>
      <c r="G215" s="171">
        <f t="shared" si="7"/>
        <v>0</v>
      </c>
      <c r="H215" s="89" t="s">
        <v>196</v>
      </c>
      <c r="I215" s="101"/>
      <c r="J215" s="346"/>
    </row>
    <row r="216" spans="1:10" s="89" customFormat="1" hidden="1">
      <c r="A216" s="348"/>
      <c r="B216" s="348"/>
      <c r="C216" s="201"/>
      <c r="D216" s="79"/>
      <c r="E216" s="80"/>
      <c r="F216" s="79"/>
      <c r="G216" s="171">
        <f t="shared" si="7"/>
        <v>0</v>
      </c>
      <c r="H216" s="89" t="s">
        <v>196</v>
      </c>
      <c r="I216" s="101"/>
      <c r="J216" s="349"/>
    </row>
    <row r="217" spans="1:10" s="89" customFormat="1" hidden="1">
      <c r="A217" s="348"/>
      <c r="B217" s="348"/>
      <c r="C217" s="201"/>
      <c r="D217" s="79"/>
      <c r="E217" s="80"/>
      <c r="F217" s="79"/>
      <c r="G217" s="171">
        <f t="shared" si="7"/>
        <v>0</v>
      </c>
      <c r="H217" s="89" t="s">
        <v>196</v>
      </c>
      <c r="I217" s="101"/>
      <c r="J217" s="346"/>
    </row>
    <row r="218" spans="1:10" s="89" customFormat="1" hidden="1">
      <c r="A218" s="348"/>
      <c r="B218" s="348"/>
      <c r="C218" s="201"/>
      <c r="D218" s="79"/>
      <c r="E218" s="80"/>
      <c r="F218" s="79"/>
      <c r="G218" s="171">
        <f t="shared" si="7"/>
        <v>0</v>
      </c>
      <c r="H218" s="89" t="s">
        <v>196</v>
      </c>
      <c r="I218" s="101"/>
      <c r="J218" s="349"/>
    </row>
    <row r="219" spans="1:10" s="89" customFormat="1" hidden="1">
      <c r="A219" s="348"/>
      <c r="B219" s="348"/>
      <c r="C219" s="201"/>
      <c r="D219" s="79"/>
      <c r="E219" s="80"/>
      <c r="F219" s="79"/>
      <c r="G219" s="171">
        <f t="shared" si="7"/>
        <v>0</v>
      </c>
      <c r="H219" s="89" t="s">
        <v>196</v>
      </c>
      <c r="I219" s="101"/>
      <c r="J219" s="346"/>
    </row>
    <row r="220" spans="1:10" s="89" customFormat="1" hidden="1">
      <c r="A220" s="348"/>
      <c r="B220" s="348"/>
      <c r="C220" s="201"/>
      <c r="D220" s="79"/>
      <c r="E220" s="80"/>
      <c r="F220" s="79"/>
      <c r="G220" s="171">
        <f t="shared" si="7"/>
        <v>0</v>
      </c>
      <c r="H220" s="89" t="s">
        <v>196</v>
      </c>
      <c r="I220" s="101"/>
      <c r="J220" s="349"/>
    </row>
    <row r="221" spans="1:10" s="89" customFormat="1" hidden="1">
      <c r="A221" s="348"/>
      <c r="B221" s="348"/>
      <c r="C221" s="201"/>
      <c r="D221" s="79"/>
      <c r="E221" s="80"/>
      <c r="F221" s="79"/>
      <c r="G221" s="171">
        <f t="shared" si="7"/>
        <v>0</v>
      </c>
      <c r="H221" s="89" t="s">
        <v>196</v>
      </c>
      <c r="I221" s="101"/>
      <c r="J221" s="346"/>
    </row>
    <row r="222" spans="1:10" s="89" customFormat="1" hidden="1">
      <c r="A222" s="348"/>
      <c r="B222" s="348"/>
      <c r="C222" s="201"/>
      <c r="D222" s="79"/>
      <c r="E222" s="80"/>
      <c r="F222" s="79"/>
      <c r="G222" s="171">
        <f t="shared" si="7"/>
        <v>0</v>
      </c>
      <c r="H222" s="89" t="s">
        <v>196</v>
      </c>
      <c r="I222" s="101"/>
      <c r="J222" s="349"/>
    </row>
    <row r="223" spans="1:10" s="89" customFormat="1" hidden="1">
      <c r="A223" s="348"/>
      <c r="B223" s="348"/>
      <c r="C223" s="201"/>
      <c r="D223" s="79"/>
      <c r="E223" s="80"/>
      <c r="F223" s="79"/>
      <c r="G223" s="171">
        <f t="shared" si="7"/>
        <v>0</v>
      </c>
      <c r="H223" s="89" t="s">
        <v>196</v>
      </c>
      <c r="I223" s="101"/>
      <c r="J223" s="346"/>
    </row>
    <row r="224" spans="1:10" s="89" customFormat="1" hidden="1">
      <c r="A224" s="348"/>
      <c r="B224" s="348"/>
      <c r="C224" s="201"/>
      <c r="D224" s="79"/>
      <c r="E224" s="80"/>
      <c r="F224" s="79"/>
      <c r="G224" s="171">
        <f t="shared" si="7"/>
        <v>0</v>
      </c>
      <c r="H224" s="89" t="s">
        <v>196</v>
      </c>
      <c r="I224" s="101"/>
      <c r="J224" s="349"/>
    </row>
    <row r="225" spans="1:10" s="89" customFormat="1" hidden="1">
      <c r="A225" s="348"/>
      <c r="B225" s="348"/>
      <c r="C225" s="201"/>
      <c r="D225" s="79"/>
      <c r="E225" s="80"/>
      <c r="F225" s="79"/>
      <c r="G225" s="171">
        <f t="shared" si="7"/>
        <v>0</v>
      </c>
      <c r="H225" s="89" t="s">
        <v>196</v>
      </c>
      <c r="I225" s="101"/>
      <c r="J225" s="346"/>
    </row>
    <row r="226" spans="1:10" s="89" customFormat="1" hidden="1">
      <c r="A226" s="348"/>
      <c r="B226" s="348"/>
      <c r="C226" s="201"/>
      <c r="D226" s="79"/>
      <c r="E226" s="80"/>
      <c r="F226" s="79"/>
      <c r="G226" s="171">
        <f t="shared" si="7"/>
        <v>0</v>
      </c>
      <c r="H226" s="89" t="s">
        <v>196</v>
      </c>
      <c r="I226" s="101"/>
      <c r="J226" s="349"/>
    </row>
    <row r="227" spans="1:10" s="89" customFormat="1" hidden="1">
      <c r="A227" s="348"/>
      <c r="B227" s="348"/>
      <c r="C227" s="201"/>
      <c r="D227" s="79"/>
      <c r="E227" s="80"/>
      <c r="F227" s="79"/>
      <c r="G227" s="171">
        <f t="shared" si="7"/>
        <v>0</v>
      </c>
      <c r="H227" s="89" t="s">
        <v>196</v>
      </c>
      <c r="I227" s="101"/>
      <c r="J227" s="346"/>
    </row>
    <row r="228" spans="1:10" s="89" customFormat="1" hidden="1">
      <c r="A228" s="348"/>
      <c r="B228" s="348"/>
      <c r="C228" s="201"/>
      <c r="D228" s="79"/>
      <c r="E228" s="80"/>
      <c r="F228" s="79"/>
      <c r="G228" s="171">
        <f t="shared" si="7"/>
        <v>0</v>
      </c>
      <c r="H228" s="89" t="s">
        <v>196</v>
      </c>
      <c r="I228" s="101"/>
      <c r="J228" s="349"/>
    </row>
    <row r="229" spans="1:10" s="89" customFormat="1" hidden="1">
      <c r="A229" s="348"/>
      <c r="B229" s="348"/>
      <c r="C229" s="201"/>
      <c r="D229" s="79"/>
      <c r="E229" s="80"/>
      <c r="F229" s="79"/>
      <c r="G229" s="171">
        <f t="shared" si="7"/>
        <v>0</v>
      </c>
      <c r="H229" s="89" t="s">
        <v>196</v>
      </c>
      <c r="I229" s="101"/>
      <c r="J229" s="346"/>
    </row>
    <row r="230" spans="1:10" s="89" customFormat="1" hidden="1">
      <c r="A230" s="348"/>
      <c r="B230" s="348"/>
      <c r="C230" s="201"/>
      <c r="D230" s="79"/>
      <c r="E230" s="80"/>
      <c r="F230" s="79"/>
      <c r="G230" s="171">
        <f t="shared" si="7"/>
        <v>0</v>
      </c>
      <c r="H230" s="89" t="s">
        <v>196</v>
      </c>
      <c r="I230" s="101"/>
      <c r="J230" s="349"/>
    </row>
    <row r="231" spans="1:10" s="89" customFormat="1" hidden="1">
      <c r="A231" s="348"/>
      <c r="B231" s="348"/>
      <c r="C231" s="201"/>
      <c r="D231" s="79"/>
      <c r="E231" s="80"/>
      <c r="F231" s="79"/>
      <c r="G231" s="171">
        <f t="shared" si="7"/>
        <v>0</v>
      </c>
      <c r="H231" s="89" t="s">
        <v>196</v>
      </c>
      <c r="I231" s="101"/>
      <c r="J231" s="346"/>
    </row>
    <row r="232" spans="1:10" s="89" customFormat="1" hidden="1">
      <c r="A232" s="348"/>
      <c r="B232" s="348"/>
      <c r="C232" s="201"/>
      <c r="D232" s="79"/>
      <c r="E232" s="80"/>
      <c r="F232" s="79"/>
      <c r="G232" s="171">
        <f t="shared" si="7"/>
        <v>0</v>
      </c>
      <c r="H232" s="89" t="s">
        <v>196</v>
      </c>
      <c r="I232" s="101"/>
      <c r="J232" s="349"/>
    </row>
    <row r="233" spans="1:10" s="89" customFormat="1" hidden="1">
      <c r="A233" s="348"/>
      <c r="B233" s="348"/>
      <c r="C233" s="201"/>
      <c r="D233" s="79"/>
      <c r="E233" s="80"/>
      <c r="F233" s="79"/>
      <c r="G233" s="171">
        <f t="shared" si="7"/>
        <v>0</v>
      </c>
      <c r="H233" s="89" t="s">
        <v>196</v>
      </c>
      <c r="I233" s="101"/>
      <c r="J233" s="346"/>
    </row>
    <row r="234" spans="1:10" s="89" customFormat="1" hidden="1">
      <c r="A234" s="348"/>
      <c r="B234" s="348"/>
      <c r="C234" s="201"/>
      <c r="D234" s="79"/>
      <c r="E234" s="80"/>
      <c r="F234" s="79"/>
      <c r="G234" s="171">
        <f t="shared" ref="G234:G265" si="8">ROUND(C234*E234*F234,2)</f>
        <v>0</v>
      </c>
      <c r="H234" s="89" t="s">
        <v>196</v>
      </c>
      <c r="I234" s="101"/>
      <c r="J234" s="349"/>
    </row>
    <row r="235" spans="1:10" s="89" customFormat="1" hidden="1">
      <c r="A235" s="348"/>
      <c r="B235" s="348"/>
      <c r="C235" s="201"/>
      <c r="D235" s="79"/>
      <c r="E235" s="80"/>
      <c r="F235" s="79"/>
      <c r="G235" s="171">
        <f t="shared" si="8"/>
        <v>0</v>
      </c>
      <c r="H235" s="89" t="s">
        <v>196</v>
      </c>
      <c r="I235" s="101"/>
      <c r="J235" s="346"/>
    </row>
    <row r="236" spans="1:10" s="89" customFormat="1" hidden="1">
      <c r="A236" s="348"/>
      <c r="B236" s="348"/>
      <c r="C236" s="201"/>
      <c r="D236" s="79"/>
      <c r="E236" s="80"/>
      <c r="F236" s="79"/>
      <c r="G236" s="171">
        <f t="shared" si="8"/>
        <v>0</v>
      </c>
      <c r="H236" s="89" t="s">
        <v>196</v>
      </c>
      <c r="I236" s="101"/>
      <c r="J236" s="349"/>
    </row>
    <row r="237" spans="1:10" s="89" customFormat="1" hidden="1">
      <c r="A237" s="348"/>
      <c r="B237" s="348"/>
      <c r="C237" s="201"/>
      <c r="D237" s="79"/>
      <c r="E237" s="80"/>
      <c r="F237" s="79"/>
      <c r="G237" s="171">
        <f t="shared" si="8"/>
        <v>0</v>
      </c>
      <c r="H237" s="89" t="s">
        <v>196</v>
      </c>
      <c r="I237" s="101"/>
      <c r="J237" s="346"/>
    </row>
    <row r="238" spans="1:10" s="89" customFormat="1" hidden="1">
      <c r="A238" s="348"/>
      <c r="B238" s="348"/>
      <c r="C238" s="201"/>
      <c r="D238" s="79"/>
      <c r="E238" s="80"/>
      <c r="F238" s="79"/>
      <c r="G238" s="171">
        <f t="shared" si="8"/>
        <v>0</v>
      </c>
      <c r="H238" s="89" t="s">
        <v>196</v>
      </c>
      <c r="I238" s="101"/>
      <c r="J238" s="349"/>
    </row>
    <row r="239" spans="1:10" s="89" customFormat="1" hidden="1">
      <c r="A239" s="348"/>
      <c r="B239" s="348"/>
      <c r="C239" s="201"/>
      <c r="D239" s="79"/>
      <c r="E239" s="80"/>
      <c r="F239" s="79"/>
      <c r="G239" s="171">
        <f t="shared" si="8"/>
        <v>0</v>
      </c>
      <c r="H239" s="89" t="s">
        <v>196</v>
      </c>
      <c r="I239" s="101"/>
      <c r="J239" s="346"/>
    </row>
    <row r="240" spans="1:10" s="89" customFormat="1" hidden="1">
      <c r="A240" s="348"/>
      <c r="B240" s="348"/>
      <c r="C240" s="201"/>
      <c r="D240" s="79"/>
      <c r="E240" s="80"/>
      <c r="F240" s="79"/>
      <c r="G240" s="171">
        <f t="shared" si="8"/>
        <v>0</v>
      </c>
      <c r="H240" s="89" t="s">
        <v>196</v>
      </c>
      <c r="I240" s="101"/>
      <c r="J240" s="349"/>
    </row>
    <row r="241" spans="1:10" s="89" customFormat="1" hidden="1">
      <c r="A241" s="348"/>
      <c r="B241" s="348"/>
      <c r="C241" s="201"/>
      <c r="D241" s="79"/>
      <c r="E241" s="80"/>
      <c r="F241" s="79"/>
      <c r="G241" s="171">
        <f t="shared" si="8"/>
        <v>0</v>
      </c>
      <c r="H241" s="89" t="s">
        <v>196</v>
      </c>
      <c r="I241" s="101"/>
      <c r="J241" s="346"/>
    </row>
    <row r="242" spans="1:10" s="89" customFormat="1" hidden="1">
      <c r="A242" s="348"/>
      <c r="B242" s="348"/>
      <c r="C242" s="201"/>
      <c r="D242" s="79"/>
      <c r="E242" s="80"/>
      <c r="F242" s="79"/>
      <c r="G242" s="171">
        <f t="shared" si="8"/>
        <v>0</v>
      </c>
      <c r="H242" s="89" t="s">
        <v>196</v>
      </c>
      <c r="I242" s="101"/>
      <c r="J242" s="349"/>
    </row>
    <row r="243" spans="1:10" s="89" customFormat="1" hidden="1">
      <c r="A243" s="348"/>
      <c r="B243" s="348"/>
      <c r="C243" s="201"/>
      <c r="D243" s="79"/>
      <c r="E243" s="80"/>
      <c r="F243" s="79"/>
      <c r="G243" s="171">
        <f t="shared" si="8"/>
        <v>0</v>
      </c>
      <c r="H243" s="89" t="s">
        <v>196</v>
      </c>
      <c r="I243" s="101"/>
      <c r="J243" s="346"/>
    </row>
    <row r="244" spans="1:10" s="89" customFormat="1" hidden="1">
      <c r="A244" s="348"/>
      <c r="B244" s="348"/>
      <c r="C244" s="201"/>
      <c r="D244" s="79"/>
      <c r="E244" s="80"/>
      <c r="F244" s="79"/>
      <c r="G244" s="171">
        <f t="shared" si="8"/>
        <v>0</v>
      </c>
      <c r="H244" s="89" t="s">
        <v>196</v>
      </c>
      <c r="I244" s="101"/>
      <c r="J244" s="349"/>
    </row>
    <row r="245" spans="1:10" s="89" customFormat="1" hidden="1">
      <c r="A245" s="348"/>
      <c r="B245" s="348"/>
      <c r="C245" s="201"/>
      <c r="D245" s="79"/>
      <c r="E245" s="80"/>
      <c r="F245" s="79"/>
      <c r="G245" s="171">
        <f t="shared" si="8"/>
        <v>0</v>
      </c>
      <c r="H245" s="89" t="s">
        <v>196</v>
      </c>
      <c r="I245" s="101"/>
      <c r="J245" s="346"/>
    </row>
    <row r="246" spans="1:10" s="89" customFormat="1" hidden="1">
      <c r="A246" s="348"/>
      <c r="B246" s="348"/>
      <c r="C246" s="201"/>
      <c r="D246" s="79"/>
      <c r="E246" s="80"/>
      <c r="F246" s="79"/>
      <c r="G246" s="171">
        <f t="shared" si="8"/>
        <v>0</v>
      </c>
      <c r="H246" s="89" t="s">
        <v>196</v>
      </c>
      <c r="I246" s="101"/>
      <c r="J246" s="349"/>
    </row>
    <row r="247" spans="1:10" s="89" customFormat="1" hidden="1">
      <c r="A247" s="348"/>
      <c r="B247" s="348"/>
      <c r="C247" s="201"/>
      <c r="D247" s="79"/>
      <c r="E247" s="80"/>
      <c r="F247" s="79"/>
      <c r="G247" s="171">
        <f t="shared" si="8"/>
        <v>0</v>
      </c>
      <c r="H247" s="89" t="s">
        <v>196</v>
      </c>
      <c r="I247" s="101"/>
      <c r="J247" s="346"/>
    </row>
    <row r="248" spans="1:10" s="89" customFormat="1" hidden="1">
      <c r="A248" s="348"/>
      <c r="B248" s="348"/>
      <c r="C248" s="201"/>
      <c r="D248" s="79"/>
      <c r="E248" s="80"/>
      <c r="F248" s="79"/>
      <c r="G248" s="171">
        <f t="shared" si="8"/>
        <v>0</v>
      </c>
      <c r="H248" s="89" t="s">
        <v>196</v>
      </c>
      <c r="I248" s="101"/>
      <c r="J248" s="349"/>
    </row>
    <row r="249" spans="1:10" s="89" customFormat="1" hidden="1">
      <c r="A249" s="348"/>
      <c r="B249" s="348"/>
      <c r="C249" s="201"/>
      <c r="D249" s="79"/>
      <c r="E249" s="80"/>
      <c r="F249" s="79"/>
      <c r="G249" s="171">
        <f t="shared" si="8"/>
        <v>0</v>
      </c>
      <c r="H249" s="89" t="s">
        <v>196</v>
      </c>
      <c r="I249" s="101"/>
      <c r="J249" s="346"/>
    </row>
    <row r="250" spans="1:10" s="89" customFormat="1" hidden="1">
      <c r="A250" s="348"/>
      <c r="B250" s="348"/>
      <c r="C250" s="201"/>
      <c r="D250" s="79"/>
      <c r="E250" s="80"/>
      <c r="F250" s="79"/>
      <c r="G250" s="171">
        <f t="shared" si="8"/>
        <v>0</v>
      </c>
      <c r="H250" s="89" t="s">
        <v>196</v>
      </c>
      <c r="I250" s="101"/>
      <c r="J250" s="349"/>
    </row>
    <row r="251" spans="1:10" s="89" customFormat="1" hidden="1">
      <c r="A251" s="348"/>
      <c r="B251" s="348"/>
      <c r="C251" s="201"/>
      <c r="D251" s="79"/>
      <c r="E251" s="80"/>
      <c r="F251" s="79"/>
      <c r="G251" s="171">
        <f t="shared" si="8"/>
        <v>0</v>
      </c>
      <c r="H251" s="89" t="s">
        <v>196</v>
      </c>
      <c r="I251" s="101"/>
      <c r="J251" s="346"/>
    </row>
    <row r="252" spans="1:10" s="89" customFormat="1" hidden="1">
      <c r="A252" s="348"/>
      <c r="B252" s="348"/>
      <c r="C252" s="201"/>
      <c r="D252" s="79"/>
      <c r="E252" s="80"/>
      <c r="F252" s="79"/>
      <c r="G252" s="171">
        <f t="shared" si="8"/>
        <v>0</v>
      </c>
      <c r="H252" s="89" t="s">
        <v>196</v>
      </c>
      <c r="I252" s="101"/>
      <c r="J252" s="349"/>
    </row>
    <row r="253" spans="1:10" s="89" customFormat="1" hidden="1">
      <c r="A253" s="348"/>
      <c r="B253" s="348"/>
      <c r="C253" s="201"/>
      <c r="D253" s="79"/>
      <c r="E253" s="80"/>
      <c r="F253" s="79"/>
      <c r="G253" s="171">
        <f t="shared" si="8"/>
        <v>0</v>
      </c>
      <c r="H253" s="89" t="s">
        <v>196</v>
      </c>
      <c r="I253" s="101"/>
      <c r="J253" s="346"/>
    </row>
    <row r="254" spans="1:10" s="89" customFormat="1" hidden="1">
      <c r="A254" s="348"/>
      <c r="B254" s="348"/>
      <c r="C254" s="201"/>
      <c r="D254" s="79"/>
      <c r="E254" s="80"/>
      <c r="F254" s="79"/>
      <c r="G254" s="171">
        <f t="shared" si="8"/>
        <v>0</v>
      </c>
      <c r="H254" s="89" t="s">
        <v>196</v>
      </c>
      <c r="I254" s="101"/>
      <c r="J254" s="349"/>
    </row>
    <row r="255" spans="1:10" s="89" customFormat="1" hidden="1">
      <c r="A255" s="348"/>
      <c r="B255" s="348"/>
      <c r="C255" s="201"/>
      <c r="D255" s="79"/>
      <c r="E255" s="80"/>
      <c r="F255" s="79"/>
      <c r="G255" s="171">
        <f t="shared" si="8"/>
        <v>0</v>
      </c>
      <c r="H255" s="89" t="s">
        <v>196</v>
      </c>
      <c r="I255" s="101"/>
      <c r="J255" s="346"/>
    </row>
    <row r="256" spans="1:10" s="89" customFormat="1" hidden="1">
      <c r="A256" s="348"/>
      <c r="B256" s="348"/>
      <c r="C256" s="201"/>
      <c r="D256" s="79"/>
      <c r="E256" s="80"/>
      <c r="F256" s="79"/>
      <c r="G256" s="171">
        <f t="shared" si="8"/>
        <v>0</v>
      </c>
      <c r="H256" s="89" t="s">
        <v>196</v>
      </c>
      <c r="I256" s="101"/>
      <c r="J256" s="349"/>
    </row>
    <row r="257" spans="1:11" s="89" customFormat="1" hidden="1">
      <c r="A257" s="348"/>
      <c r="B257" s="348"/>
      <c r="C257" s="201"/>
      <c r="D257" s="79"/>
      <c r="E257" s="80"/>
      <c r="F257" s="79"/>
      <c r="G257" s="171">
        <f t="shared" si="8"/>
        <v>0</v>
      </c>
      <c r="H257" s="89" t="s">
        <v>196</v>
      </c>
      <c r="I257" s="101"/>
      <c r="J257" s="346"/>
    </row>
    <row r="258" spans="1:11" s="89" customFormat="1" hidden="1">
      <c r="A258" s="348"/>
      <c r="B258" s="348"/>
      <c r="C258" s="201"/>
      <c r="D258" s="79"/>
      <c r="E258" s="80"/>
      <c r="F258" s="79"/>
      <c r="G258" s="171">
        <f t="shared" si="8"/>
        <v>0</v>
      </c>
      <c r="H258" s="89" t="s">
        <v>196</v>
      </c>
      <c r="I258" s="101"/>
      <c r="J258" s="349"/>
    </row>
    <row r="259" spans="1:11" s="89" customFormat="1" hidden="1">
      <c r="A259" s="348"/>
      <c r="B259" s="348"/>
      <c r="C259" s="201"/>
      <c r="D259" s="79"/>
      <c r="E259" s="80"/>
      <c r="F259" s="79"/>
      <c r="G259" s="171">
        <f t="shared" si="8"/>
        <v>0</v>
      </c>
      <c r="H259" s="89" t="s">
        <v>196</v>
      </c>
      <c r="I259" s="101"/>
      <c r="J259" s="346"/>
    </row>
    <row r="260" spans="1:11" s="89" customFormat="1" hidden="1">
      <c r="A260" s="348"/>
      <c r="B260" s="348"/>
      <c r="C260" s="201"/>
      <c r="D260" s="79"/>
      <c r="E260" s="80"/>
      <c r="F260" s="79"/>
      <c r="G260" s="171">
        <f t="shared" si="8"/>
        <v>0</v>
      </c>
      <c r="H260" s="89" t="s">
        <v>196</v>
      </c>
      <c r="I260" s="101"/>
      <c r="J260" s="349"/>
    </row>
    <row r="261" spans="1:11" s="89" customFormat="1" hidden="1">
      <c r="A261" s="348"/>
      <c r="B261" s="348"/>
      <c r="C261" s="201"/>
      <c r="D261" s="79"/>
      <c r="E261" s="80"/>
      <c r="F261" s="79"/>
      <c r="G261" s="171">
        <f t="shared" si="8"/>
        <v>0</v>
      </c>
      <c r="H261" s="89" t="s">
        <v>196</v>
      </c>
      <c r="I261" s="101"/>
      <c r="J261" s="346"/>
    </row>
    <row r="262" spans="1:11" s="89" customFormat="1" hidden="1">
      <c r="A262" s="348"/>
      <c r="B262" s="348"/>
      <c r="C262" s="201"/>
      <c r="D262" s="79"/>
      <c r="E262" s="80"/>
      <c r="F262" s="79"/>
      <c r="G262" s="171">
        <f t="shared" si="8"/>
        <v>0</v>
      </c>
      <c r="H262" s="89" t="s">
        <v>196</v>
      </c>
      <c r="I262" s="101"/>
      <c r="J262" s="349"/>
    </row>
    <row r="263" spans="1:11" s="89" customFormat="1" hidden="1">
      <c r="A263" s="348"/>
      <c r="B263" s="348"/>
      <c r="C263" s="201"/>
      <c r="D263" s="79"/>
      <c r="E263" s="80"/>
      <c r="F263" s="79"/>
      <c r="G263" s="171">
        <f t="shared" si="8"/>
        <v>0</v>
      </c>
      <c r="H263" s="89" t="s">
        <v>196</v>
      </c>
      <c r="I263" s="101"/>
      <c r="J263" s="346"/>
    </row>
    <row r="264" spans="1:11" s="89" customFormat="1" hidden="1">
      <c r="A264" s="348"/>
      <c r="B264" s="348"/>
      <c r="C264" s="201"/>
      <c r="D264" s="79"/>
      <c r="E264" s="80"/>
      <c r="F264" s="79"/>
      <c r="G264" s="171">
        <f t="shared" si="8"/>
        <v>0</v>
      </c>
      <c r="H264" s="89" t="s">
        <v>196</v>
      </c>
      <c r="I264" s="101"/>
      <c r="J264" s="349"/>
    </row>
    <row r="265" spans="1:11" s="89" customFormat="1" hidden="1">
      <c r="A265" s="348"/>
      <c r="B265" s="348"/>
      <c r="C265" s="201"/>
      <c r="D265" s="79"/>
      <c r="E265" s="80"/>
      <c r="F265" s="79"/>
      <c r="G265" s="171">
        <f t="shared" si="8"/>
        <v>0</v>
      </c>
      <c r="H265" s="89" t="s">
        <v>196</v>
      </c>
      <c r="I265" s="101"/>
      <c r="J265" s="346"/>
    </row>
    <row r="266" spans="1:11" s="89" customFormat="1" hidden="1">
      <c r="A266" s="348"/>
      <c r="B266" s="348"/>
      <c r="C266" s="201"/>
      <c r="D266" s="79"/>
      <c r="E266" s="80"/>
      <c r="F266" s="79"/>
      <c r="G266" s="171">
        <f t="shared" ref="G266:G267" si="9">ROUND(C266*E266*F266,2)</f>
        <v>0</v>
      </c>
      <c r="H266" s="89" t="s">
        <v>196</v>
      </c>
      <c r="I266" s="101"/>
      <c r="J266" s="349"/>
    </row>
    <row r="267" spans="1:11" s="89" customFormat="1">
      <c r="A267" s="202"/>
      <c r="B267" s="202"/>
      <c r="C267" s="201"/>
      <c r="D267" s="79"/>
      <c r="E267" s="80"/>
      <c r="F267" s="79"/>
      <c r="G267" s="215">
        <f t="shared" si="9"/>
        <v>0</v>
      </c>
      <c r="H267" s="89" t="s">
        <v>196</v>
      </c>
    </row>
    <row r="268" spans="1:11" s="89" customFormat="1">
      <c r="A268" s="85"/>
      <c r="B268" s="85"/>
      <c r="C268" s="86"/>
      <c r="D268" s="87"/>
      <c r="E268" s="164"/>
      <c r="F268" s="169" t="s">
        <v>197</v>
      </c>
      <c r="G268" s="223">
        <f>ROUND(SUBTOTAL(109,G137:G267),2)</f>
        <v>0</v>
      </c>
      <c r="H268" s="89" t="s">
        <v>196</v>
      </c>
      <c r="J268" s="349" t="s">
        <v>195</v>
      </c>
    </row>
    <row r="269" spans="1:11">
      <c r="G269" s="9"/>
      <c r="H269" s="89" t="s">
        <v>198</v>
      </c>
      <c r="K269" s="89"/>
    </row>
    <row r="270" spans="1:11">
      <c r="E270" s="350"/>
      <c r="F270" s="350" t="s">
        <v>199</v>
      </c>
      <c r="G270" s="68">
        <f>+G268+G136</f>
        <v>0</v>
      </c>
      <c r="H270" s="89" t="s">
        <v>198</v>
      </c>
      <c r="J270" s="121" t="s">
        <v>200</v>
      </c>
      <c r="K270" s="89"/>
    </row>
    <row r="271" spans="1:11" s="89" customFormat="1">
      <c r="C271" s="90"/>
      <c r="D271" s="91"/>
      <c r="E271" s="92"/>
      <c r="F271" s="91"/>
      <c r="G271" s="90"/>
      <c r="H271" s="89" t="s">
        <v>198</v>
      </c>
    </row>
    <row r="272" spans="1:11" s="89" customFormat="1">
      <c r="A272" s="94" t="s">
        <v>201</v>
      </c>
      <c r="B272" s="95"/>
      <c r="C272" s="95"/>
      <c r="D272" s="95"/>
      <c r="E272" s="95"/>
      <c r="F272" s="95"/>
      <c r="G272" s="96"/>
      <c r="H272" s="89" t="s">
        <v>193</v>
      </c>
      <c r="J272" s="122" t="s">
        <v>202</v>
      </c>
    </row>
    <row r="273" spans="1:19" s="89" customFormat="1" ht="45" customHeight="1">
      <c r="A273" s="470"/>
      <c r="B273" s="471"/>
      <c r="C273" s="471"/>
      <c r="D273" s="471"/>
      <c r="E273" s="471"/>
      <c r="F273" s="471"/>
      <c r="G273" s="472"/>
      <c r="H273" s="89" t="s">
        <v>193</v>
      </c>
      <c r="J273" s="474" t="s">
        <v>203</v>
      </c>
      <c r="K273" s="474"/>
      <c r="L273" s="474"/>
      <c r="M273" s="474"/>
      <c r="N273" s="474"/>
      <c r="O273" s="474"/>
      <c r="P273" s="474"/>
      <c r="Q273" s="474"/>
      <c r="R273" s="474"/>
      <c r="S273" s="474"/>
    </row>
    <row r="274" spans="1:19">
      <c r="H274" s="89" t="s">
        <v>196</v>
      </c>
    </row>
    <row r="275" spans="1:19" s="89" customFormat="1">
      <c r="A275" s="94" t="s">
        <v>204</v>
      </c>
      <c r="B275" s="98"/>
      <c r="C275" s="99"/>
      <c r="D275" s="99"/>
      <c r="E275" s="99"/>
      <c r="F275" s="99"/>
      <c r="G275" s="100"/>
      <c r="H275" s="89" t="s">
        <v>196</v>
      </c>
      <c r="J275" s="122" t="s">
        <v>202</v>
      </c>
    </row>
    <row r="276" spans="1:19" s="89" customFormat="1" ht="45" customHeight="1">
      <c r="A276" s="470"/>
      <c r="B276" s="471"/>
      <c r="C276" s="471"/>
      <c r="D276" s="471"/>
      <c r="E276" s="471"/>
      <c r="F276" s="471"/>
      <c r="G276" s="472"/>
      <c r="H276" s="89" t="s">
        <v>196</v>
      </c>
      <c r="J276" s="474" t="s">
        <v>203</v>
      </c>
      <c r="K276" s="474"/>
      <c r="L276" s="474"/>
      <c r="M276" s="474"/>
      <c r="N276" s="474"/>
      <c r="O276" s="474"/>
      <c r="P276" s="474"/>
      <c r="Q276" s="474"/>
      <c r="R276" s="474"/>
      <c r="S276" s="474"/>
    </row>
    <row r="278" spans="1:19" ht="13.5" customHeight="1">
      <c r="E278" s="350"/>
      <c r="F278" s="350"/>
      <c r="G278" s="16"/>
    </row>
  </sheetData>
  <sheetProtection algorithmName="SHA-512" hashValue="3EEyUCyl70QxGtQh8uTv0MJld75IEm9PJjLusXsR2Xe1FVzQiXnAh9oQLRsZBGHj1TwgBagyoFlxzbT+mwA1pw==" saltValue="9EGtQaZQXjw2+k7Rrxg9Zg==" spinCount="100000" sheet="1" formatCells="0" formatRows="0" sort="0" autoFilter="0"/>
  <autoFilter ref="H1:H279" xr:uid="{00000000-0001-0000-0700-000000000000}"/>
  <mergeCells count="6">
    <mergeCell ref="A273:G273"/>
    <mergeCell ref="A276:G276"/>
    <mergeCell ref="A1:F1"/>
    <mergeCell ref="A2:G2"/>
    <mergeCell ref="J276:S276"/>
    <mergeCell ref="J273:S273"/>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Q275"/>
  <sheetViews>
    <sheetView zoomScaleNormal="100" zoomScaleSheetLayoutView="100" workbookViewId="0">
      <selection activeCell="C5" sqref="C5"/>
    </sheetView>
  </sheetViews>
  <sheetFormatPr defaultRowHeight="14.45"/>
  <cols>
    <col min="1" max="1" width="47" customWidth="1"/>
    <col min="2" max="2" width="26.7109375" customWidth="1"/>
    <col min="3" max="4" width="15.85546875" customWidth="1"/>
    <col min="5" max="5" width="18.5703125" customWidth="1"/>
    <col min="6" max="6" width="11" hidden="1" customWidth="1"/>
    <col min="7" max="7" width="3.28515625" customWidth="1"/>
    <col min="17" max="17" width="8.7109375" customWidth="1"/>
  </cols>
  <sheetData>
    <row r="1" spans="1:8" ht="26.25" customHeight="1">
      <c r="A1" s="473" t="s">
        <v>182</v>
      </c>
      <c r="B1" s="473"/>
      <c r="C1" s="473"/>
      <c r="D1" s="473"/>
      <c r="E1">
        <f>+'Section A'!B2</f>
        <v>0</v>
      </c>
      <c r="F1" s="45"/>
    </row>
    <row r="2" spans="1:8" ht="61.5" customHeight="1">
      <c r="A2" s="476" t="s">
        <v>205</v>
      </c>
      <c r="B2" s="476"/>
      <c r="C2" s="476"/>
      <c r="D2" s="476"/>
      <c r="E2" s="476"/>
      <c r="G2" s="14"/>
      <c r="H2" s="14"/>
    </row>
    <row r="3" spans="1:8">
      <c r="A3" s="14"/>
      <c r="B3" s="14"/>
      <c r="C3" s="14"/>
      <c r="D3" s="14"/>
      <c r="E3" s="14"/>
      <c r="G3" s="14"/>
      <c r="H3" s="14"/>
    </row>
    <row r="4" spans="1:8">
      <c r="A4" s="199" t="s">
        <v>184</v>
      </c>
      <c r="B4" s="352" t="s">
        <v>185</v>
      </c>
      <c r="C4" s="15" t="s">
        <v>206</v>
      </c>
      <c r="D4" s="15" t="s">
        <v>207</v>
      </c>
      <c r="E4" s="352" t="s">
        <v>208</v>
      </c>
      <c r="F4" s="352" t="s">
        <v>191</v>
      </c>
      <c r="G4" s="10"/>
      <c r="H4" s="10"/>
    </row>
    <row r="5" spans="1:8" s="89" customFormat="1">
      <c r="A5" s="197"/>
      <c r="B5" s="197"/>
      <c r="C5" s="201"/>
      <c r="D5" s="203"/>
      <c r="E5" s="68">
        <f t="shared" ref="E5:E36" si="0">ROUND(C5*D5,2)</f>
        <v>0</v>
      </c>
      <c r="F5" s="89" t="s">
        <v>193</v>
      </c>
      <c r="G5" s="78"/>
      <c r="H5" s="78"/>
    </row>
    <row r="6" spans="1:8" s="89" customFormat="1">
      <c r="A6" s="348"/>
      <c r="B6" s="198"/>
      <c r="C6" s="201"/>
      <c r="D6" s="203"/>
      <c r="E6" s="68">
        <f t="shared" si="0"/>
        <v>0</v>
      </c>
      <c r="F6" s="89" t="s">
        <v>193</v>
      </c>
      <c r="G6" s="78"/>
      <c r="H6" s="346"/>
    </row>
    <row r="7" spans="1:8" s="89" customFormat="1">
      <c r="A7" s="348"/>
      <c r="B7" s="198"/>
      <c r="C7" s="201"/>
      <c r="D7" s="203"/>
      <c r="E7" s="68">
        <f t="shared" si="0"/>
        <v>0</v>
      </c>
      <c r="F7" s="89" t="s">
        <v>193</v>
      </c>
      <c r="G7" s="78"/>
      <c r="H7" s="348"/>
    </row>
    <row r="8" spans="1:8" s="89" customFormat="1" hidden="1">
      <c r="A8" s="348"/>
      <c r="B8" s="198"/>
      <c r="C8" s="201"/>
      <c r="D8" s="203"/>
      <c r="E8" s="68">
        <f t="shared" si="0"/>
        <v>0</v>
      </c>
      <c r="F8" s="89" t="s">
        <v>193</v>
      </c>
      <c r="G8" s="78"/>
      <c r="H8" s="346"/>
    </row>
    <row r="9" spans="1:8" s="89" customFormat="1" hidden="1">
      <c r="A9" s="348"/>
      <c r="B9" s="198"/>
      <c r="C9" s="201"/>
      <c r="D9" s="203"/>
      <c r="E9" s="68">
        <f t="shared" si="0"/>
        <v>0</v>
      </c>
      <c r="F9" s="89" t="s">
        <v>193</v>
      </c>
      <c r="G9" s="78"/>
      <c r="H9" s="348"/>
    </row>
    <row r="10" spans="1:8" s="89" customFormat="1" hidden="1">
      <c r="A10" s="348"/>
      <c r="B10" s="198"/>
      <c r="C10" s="201"/>
      <c r="D10" s="203"/>
      <c r="E10" s="68">
        <f t="shared" si="0"/>
        <v>0</v>
      </c>
      <c r="F10" s="89" t="s">
        <v>193</v>
      </c>
      <c r="G10" s="78"/>
      <c r="H10" s="346"/>
    </row>
    <row r="11" spans="1:8" s="89" customFormat="1" hidden="1">
      <c r="A11" s="348"/>
      <c r="B11" s="198"/>
      <c r="C11" s="201"/>
      <c r="D11" s="203"/>
      <c r="E11" s="68">
        <f t="shared" si="0"/>
        <v>0</v>
      </c>
      <c r="F11" s="89" t="s">
        <v>193</v>
      </c>
      <c r="G11" s="78"/>
      <c r="H11" s="348"/>
    </row>
    <row r="12" spans="1:8" s="89" customFormat="1" hidden="1">
      <c r="A12" s="348"/>
      <c r="B12" s="198"/>
      <c r="C12" s="201"/>
      <c r="D12" s="203"/>
      <c r="E12" s="68">
        <f t="shared" si="0"/>
        <v>0</v>
      </c>
      <c r="F12" s="89" t="s">
        <v>193</v>
      </c>
      <c r="G12" s="78"/>
      <c r="H12" s="346"/>
    </row>
    <row r="13" spans="1:8" s="89" customFormat="1" hidden="1">
      <c r="A13" s="348"/>
      <c r="B13" s="198"/>
      <c r="C13" s="201"/>
      <c r="D13" s="203"/>
      <c r="E13" s="68">
        <f t="shared" si="0"/>
        <v>0</v>
      </c>
      <c r="F13" s="89" t="s">
        <v>193</v>
      </c>
      <c r="G13" s="78"/>
      <c r="H13" s="348"/>
    </row>
    <row r="14" spans="1:8" s="89" customFormat="1" hidden="1">
      <c r="A14" s="348"/>
      <c r="B14" s="198"/>
      <c r="C14" s="201"/>
      <c r="D14" s="203"/>
      <c r="E14" s="68">
        <f t="shared" si="0"/>
        <v>0</v>
      </c>
      <c r="F14" s="89" t="s">
        <v>193</v>
      </c>
      <c r="G14" s="78"/>
      <c r="H14" s="346"/>
    </row>
    <row r="15" spans="1:8" s="89" customFormat="1" hidden="1">
      <c r="A15" s="348"/>
      <c r="B15" s="198"/>
      <c r="C15" s="201"/>
      <c r="D15" s="203"/>
      <c r="E15" s="68">
        <f t="shared" si="0"/>
        <v>0</v>
      </c>
      <c r="F15" s="89" t="s">
        <v>193</v>
      </c>
      <c r="G15" s="78"/>
      <c r="H15" s="348"/>
    </row>
    <row r="16" spans="1:8" s="89" customFormat="1" hidden="1">
      <c r="A16" s="348"/>
      <c r="B16" s="198"/>
      <c r="C16" s="201"/>
      <c r="D16" s="203"/>
      <c r="E16" s="68">
        <f t="shared" si="0"/>
        <v>0</v>
      </c>
      <c r="F16" s="89" t="s">
        <v>193</v>
      </c>
      <c r="G16" s="78"/>
      <c r="H16" s="346"/>
    </row>
    <row r="17" spans="1:8" s="89" customFormat="1" hidden="1">
      <c r="A17" s="348"/>
      <c r="B17" s="198"/>
      <c r="C17" s="201"/>
      <c r="D17" s="203"/>
      <c r="E17" s="68">
        <f t="shared" si="0"/>
        <v>0</v>
      </c>
      <c r="F17" s="89" t="s">
        <v>193</v>
      </c>
      <c r="G17" s="78"/>
      <c r="H17" s="348"/>
    </row>
    <row r="18" spans="1:8" s="89" customFormat="1" hidden="1">
      <c r="A18" s="348"/>
      <c r="B18" s="198"/>
      <c r="C18" s="201"/>
      <c r="D18" s="203"/>
      <c r="E18" s="68">
        <f t="shared" si="0"/>
        <v>0</v>
      </c>
      <c r="F18" s="89" t="s">
        <v>193</v>
      </c>
      <c r="G18" s="78"/>
      <c r="H18" s="346"/>
    </row>
    <row r="19" spans="1:8" s="89" customFormat="1" hidden="1">
      <c r="A19" s="348"/>
      <c r="B19" s="198"/>
      <c r="C19" s="201"/>
      <c r="D19" s="203"/>
      <c r="E19" s="68">
        <f t="shared" si="0"/>
        <v>0</v>
      </c>
      <c r="F19" s="89" t="s">
        <v>193</v>
      </c>
      <c r="G19" s="78"/>
      <c r="H19" s="348"/>
    </row>
    <row r="20" spans="1:8" s="89" customFormat="1" hidden="1">
      <c r="A20" s="348"/>
      <c r="B20" s="198"/>
      <c r="C20" s="201"/>
      <c r="D20" s="203"/>
      <c r="E20" s="68">
        <f t="shared" si="0"/>
        <v>0</v>
      </c>
      <c r="F20" s="89" t="s">
        <v>193</v>
      </c>
      <c r="G20" s="78"/>
      <c r="H20" s="346"/>
    </row>
    <row r="21" spans="1:8" s="89" customFormat="1" hidden="1">
      <c r="A21" s="348"/>
      <c r="B21" s="198"/>
      <c r="C21" s="201"/>
      <c r="D21" s="203"/>
      <c r="E21" s="68">
        <f t="shared" si="0"/>
        <v>0</v>
      </c>
      <c r="F21" s="89" t="s">
        <v>193</v>
      </c>
      <c r="G21" s="78"/>
      <c r="H21" s="348"/>
    </row>
    <row r="22" spans="1:8" s="89" customFormat="1" hidden="1">
      <c r="A22" s="348"/>
      <c r="B22" s="198"/>
      <c r="C22" s="201"/>
      <c r="D22" s="203"/>
      <c r="E22" s="68">
        <f t="shared" si="0"/>
        <v>0</v>
      </c>
      <c r="F22" s="89" t="s">
        <v>193</v>
      </c>
      <c r="G22" s="78"/>
      <c r="H22" s="346"/>
    </row>
    <row r="23" spans="1:8" s="89" customFormat="1" hidden="1">
      <c r="A23" s="348"/>
      <c r="B23" s="198"/>
      <c r="C23" s="201"/>
      <c r="D23" s="203"/>
      <c r="E23" s="68">
        <f t="shared" si="0"/>
        <v>0</v>
      </c>
      <c r="F23" s="89" t="s">
        <v>193</v>
      </c>
      <c r="G23" s="78"/>
      <c r="H23" s="348"/>
    </row>
    <row r="24" spans="1:8" s="89" customFormat="1" hidden="1">
      <c r="A24" s="348"/>
      <c r="B24" s="198"/>
      <c r="C24" s="201"/>
      <c r="D24" s="203"/>
      <c r="E24" s="68">
        <f t="shared" si="0"/>
        <v>0</v>
      </c>
      <c r="F24" s="89" t="s">
        <v>193</v>
      </c>
      <c r="G24" s="78"/>
      <c r="H24" s="346"/>
    </row>
    <row r="25" spans="1:8" s="89" customFormat="1" hidden="1">
      <c r="A25" s="348"/>
      <c r="B25" s="198"/>
      <c r="C25" s="201"/>
      <c r="D25" s="203"/>
      <c r="E25" s="68">
        <f t="shared" si="0"/>
        <v>0</v>
      </c>
      <c r="F25" s="89" t="s">
        <v>193</v>
      </c>
      <c r="G25" s="78"/>
      <c r="H25" s="348"/>
    </row>
    <row r="26" spans="1:8" s="89" customFormat="1" hidden="1">
      <c r="A26" s="348"/>
      <c r="B26" s="198"/>
      <c r="C26" s="201"/>
      <c r="D26" s="203"/>
      <c r="E26" s="68">
        <f t="shared" si="0"/>
        <v>0</v>
      </c>
      <c r="F26" s="89" t="s">
        <v>193</v>
      </c>
      <c r="G26" s="78"/>
      <c r="H26" s="346"/>
    </row>
    <row r="27" spans="1:8" s="89" customFormat="1" hidden="1">
      <c r="A27" s="348"/>
      <c r="B27" s="198"/>
      <c r="C27" s="201"/>
      <c r="D27" s="203"/>
      <c r="E27" s="68">
        <f t="shared" si="0"/>
        <v>0</v>
      </c>
      <c r="F27" s="89" t="s">
        <v>193</v>
      </c>
      <c r="G27" s="78"/>
      <c r="H27" s="348"/>
    </row>
    <row r="28" spans="1:8" s="89" customFormat="1" hidden="1">
      <c r="A28" s="348"/>
      <c r="B28" s="198"/>
      <c r="C28" s="201"/>
      <c r="D28" s="203"/>
      <c r="E28" s="68">
        <f t="shared" si="0"/>
        <v>0</v>
      </c>
      <c r="F28" s="89" t="s">
        <v>193</v>
      </c>
      <c r="G28" s="78"/>
      <c r="H28" s="346"/>
    </row>
    <row r="29" spans="1:8" s="89" customFormat="1" hidden="1">
      <c r="A29" s="348"/>
      <c r="B29" s="198"/>
      <c r="C29" s="201"/>
      <c r="D29" s="203"/>
      <c r="E29" s="68">
        <f t="shared" si="0"/>
        <v>0</v>
      </c>
      <c r="F29" s="89" t="s">
        <v>193</v>
      </c>
      <c r="G29" s="78"/>
      <c r="H29" s="348"/>
    </row>
    <row r="30" spans="1:8" s="89" customFormat="1" hidden="1">
      <c r="A30" s="348"/>
      <c r="B30" s="198"/>
      <c r="C30" s="201"/>
      <c r="D30" s="203"/>
      <c r="E30" s="68">
        <f t="shared" si="0"/>
        <v>0</v>
      </c>
      <c r="F30" s="89" t="s">
        <v>193</v>
      </c>
      <c r="G30" s="78"/>
      <c r="H30" s="346"/>
    </row>
    <row r="31" spans="1:8" s="89" customFormat="1" hidden="1">
      <c r="A31" s="348"/>
      <c r="B31" s="198"/>
      <c r="C31" s="201"/>
      <c r="D31" s="203"/>
      <c r="E31" s="68">
        <f t="shared" si="0"/>
        <v>0</v>
      </c>
      <c r="F31" s="89" t="s">
        <v>193</v>
      </c>
      <c r="G31" s="78"/>
      <c r="H31" s="348"/>
    </row>
    <row r="32" spans="1:8" s="89" customFormat="1" hidden="1">
      <c r="A32" s="348"/>
      <c r="B32" s="198"/>
      <c r="C32" s="201"/>
      <c r="D32" s="203"/>
      <c r="E32" s="68">
        <f t="shared" si="0"/>
        <v>0</v>
      </c>
      <c r="F32" s="89" t="s">
        <v>193</v>
      </c>
      <c r="G32" s="78"/>
      <c r="H32" s="346"/>
    </row>
    <row r="33" spans="1:8" s="89" customFormat="1" hidden="1">
      <c r="A33" s="348"/>
      <c r="B33" s="198"/>
      <c r="C33" s="201"/>
      <c r="D33" s="203"/>
      <c r="E33" s="68">
        <f t="shared" si="0"/>
        <v>0</v>
      </c>
      <c r="F33" s="89" t="s">
        <v>193</v>
      </c>
      <c r="G33" s="78"/>
      <c r="H33" s="348"/>
    </row>
    <row r="34" spans="1:8" s="89" customFormat="1" hidden="1">
      <c r="A34" s="348"/>
      <c r="B34" s="198"/>
      <c r="C34" s="201"/>
      <c r="D34" s="203"/>
      <c r="E34" s="68">
        <f t="shared" si="0"/>
        <v>0</v>
      </c>
      <c r="F34" s="89" t="s">
        <v>193</v>
      </c>
      <c r="G34" s="78"/>
      <c r="H34" s="346"/>
    </row>
    <row r="35" spans="1:8" s="89" customFormat="1" hidden="1">
      <c r="A35" s="348"/>
      <c r="B35" s="198"/>
      <c r="C35" s="201"/>
      <c r="D35" s="203"/>
      <c r="E35" s="68">
        <f t="shared" si="0"/>
        <v>0</v>
      </c>
      <c r="F35" s="89" t="s">
        <v>193</v>
      </c>
      <c r="G35" s="78"/>
      <c r="H35" s="348"/>
    </row>
    <row r="36" spans="1:8" s="89" customFormat="1" hidden="1">
      <c r="A36" s="348"/>
      <c r="B36" s="198"/>
      <c r="C36" s="201"/>
      <c r="D36" s="203"/>
      <c r="E36" s="68">
        <f t="shared" si="0"/>
        <v>0</v>
      </c>
      <c r="F36" s="89" t="s">
        <v>193</v>
      </c>
      <c r="G36" s="78"/>
      <c r="H36" s="346"/>
    </row>
    <row r="37" spans="1:8" s="89" customFormat="1" hidden="1">
      <c r="A37" s="348"/>
      <c r="B37" s="198"/>
      <c r="C37" s="201"/>
      <c r="D37" s="203"/>
      <c r="E37" s="68">
        <f t="shared" ref="E37:E68" si="1">ROUND(C37*D37,2)</f>
        <v>0</v>
      </c>
      <c r="F37" s="89" t="s">
        <v>193</v>
      </c>
      <c r="G37" s="78"/>
      <c r="H37" s="348"/>
    </row>
    <row r="38" spans="1:8" s="89" customFormat="1" hidden="1">
      <c r="A38" s="348"/>
      <c r="B38" s="198"/>
      <c r="C38" s="201"/>
      <c r="D38" s="203"/>
      <c r="E38" s="68">
        <f t="shared" si="1"/>
        <v>0</v>
      </c>
      <c r="F38" s="89" t="s">
        <v>193</v>
      </c>
      <c r="G38" s="78"/>
      <c r="H38" s="346"/>
    </row>
    <row r="39" spans="1:8" s="89" customFormat="1" hidden="1">
      <c r="A39" s="348"/>
      <c r="B39" s="198"/>
      <c r="C39" s="201"/>
      <c r="D39" s="203"/>
      <c r="E39" s="68">
        <f t="shared" si="1"/>
        <v>0</v>
      </c>
      <c r="F39" s="89" t="s">
        <v>193</v>
      </c>
      <c r="G39" s="78"/>
      <c r="H39" s="348"/>
    </row>
    <row r="40" spans="1:8" s="89" customFormat="1" hidden="1">
      <c r="A40" s="348"/>
      <c r="B40" s="198"/>
      <c r="C40" s="201"/>
      <c r="D40" s="203"/>
      <c r="E40" s="68">
        <f t="shared" si="1"/>
        <v>0</v>
      </c>
      <c r="F40" s="89" t="s">
        <v>193</v>
      </c>
      <c r="G40" s="78"/>
      <c r="H40" s="346"/>
    </row>
    <row r="41" spans="1:8" s="89" customFormat="1" hidden="1">
      <c r="A41" s="348"/>
      <c r="B41" s="198"/>
      <c r="C41" s="201"/>
      <c r="D41" s="203"/>
      <c r="E41" s="68">
        <f t="shared" si="1"/>
        <v>0</v>
      </c>
      <c r="F41" s="89" t="s">
        <v>193</v>
      </c>
      <c r="G41" s="78"/>
      <c r="H41" s="348"/>
    </row>
    <row r="42" spans="1:8" s="89" customFormat="1" hidden="1">
      <c r="A42" s="348"/>
      <c r="B42" s="198"/>
      <c r="C42" s="201"/>
      <c r="D42" s="203"/>
      <c r="E42" s="68">
        <f t="shared" si="1"/>
        <v>0</v>
      </c>
      <c r="F42" s="89" t="s">
        <v>193</v>
      </c>
      <c r="G42" s="78"/>
      <c r="H42" s="346"/>
    </row>
    <row r="43" spans="1:8" s="89" customFormat="1" hidden="1">
      <c r="A43" s="348"/>
      <c r="B43" s="198"/>
      <c r="C43" s="201"/>
      <c r="D43" s="203"/>
      <c r="E43" s="68">
        <f t="shared" si="1"/>
        <v>0</v>
      </c>
      <c r="F43" s="89" t="s">
        <v>193</v>
      </c>
      <c r="G43" s="78"/>
      <c r="H43" s="348"/>
    </row>
    <row r="44" spans="1:8" s="89" customFormat="1" hidden="1">
      <c r="A44" s="348"/>
      <c r="B44" s="198"/>
      <c r="C44" s="201"/>
      <c r="D44" s="203"/>
      <c r="E44" s="68">
        <f t="shared" si="1"/>
        <v>0</v>
      </c>
      <c r="F44" s="89" t="s">
        <v>193</v>
      </c>
      <c r="G44" s="78"/>
      <c r="H44" s="346"/>
    </row>
    <row r="45" spans="1:8" s="89" customFormat="1" hidden="1">
      <c r="A45" s="348"/>
      <c r="B45" s="198"/>
      <c r="C45" s="201"/>
      <c r="D45" s="203"/>
      <c r="E45" s="68">
        <f t="shared" si="1"/>
        <v>0</v>
      </c>
      <c r="F45" s="89" t="s">
        <v>193</v>
      </c>
      <c r="G45" s="78"/>
      <c r="H45" s="348"/>
    </row>
    <row r="46" spans="1:8" s="89" customFormat="1" hidden="1">
      <c r="A46" s="348"/>
      <c r="B46" s="198"/>
      <c r="C46" s="201"/>
      <c r="D46" s="203"/>
      <c r="E46" s="68">
        <f t="shared" si="1"/>
        <v>0</v>
      </c>
      <c r="F46" s="89" t="s">
        <v>193</v>
      </c>
      <c r="G46" s="78"/>
      <c r="H46" s="346"/>
    </row>
    <row r="47" spans="1:8" s="89" customFormat="1" hidden="1">
      <c r="A47" s="348"/>
      <c r="B47" s="198"/>
      <c r="C47" s="201"/>
      <c r="D47" s="203"/>
      <c r="E47" s="68">
        <f t="shared" si="1"/>
        <v>0</v>
      </c>
      <c r="F47" s="89" t="s">
        <v>193</v>
      </c>
      <c r="G47" s="78"/>
      <c r="H47" s="348"/>
    </row>
    <row r="48" spans="1:8" s="89" customFormat="1" hidden="1">
      <c r="A48" s="348"/>
      <c r="B48" s="198"/>
      <c r="C48" s="201"/>
      <c r="D48" s="203"/>
      <c r="E48" s="68">
        <f t="shared" si="1"/>
        <v>0</v>
      </c>
      <c r="F48" s="89" t="s">
        <v>193</v>
      </c>
      <c r="G48" s="78"/>
      <c r="H48" s="346"/>
    </row>
    <row r="49" spans="1:8" s="89" customFormat="1" hidden="1">
      <c r="A49" s="348"/>
      <c r="B49" s="198"/>
      <c r="C49" s="201"/>
      <c r="D49" s="203"/>
      <c r="E49" s="68">
        <f t="shared" si="1"/>
        <v>0</v>
      </c>
      <c r="F49" s="89" t="s">
        <v>193</v>
      </c>
      <c r="G49" s="78"/>
      <c r="H49" s="348"/>
    </row>
    <row r="50" spans="1:8" s="89" customFormat="1" hidden="1">
      <c r="A50" s="348"/>
      <c r="B50" s="198"/>
      <c r="C50" s="201"/>
      <c r="D50" s="203"/>
      <c r="E50" s="68">
        <f t="shared" si="1"/>
        <v>0</v>
      </c>
      <c r="F50" s="89" t="s">
        <v>193</v>
      </c>
      <c r="G50" s="78"/>
      <c r="H50" s="346"/>
    </row>
    <row r="51" spans="1:8" s="89" customFormat="1" hidden="1">
      <c r="A51" s="348"/>
      <c r="B51" s="198"/>
      <c r="C51" s="201"/>
      <c r="D51" s="203"/>
      <c r="E51" s="68">
        <f t="shared" si="1"/>
        <v>0</v>
      </c>
      <c r="F51" s="89" t="s">
        <v>193</v>
      </c>
      <c r="G51" s="78"/>
      <c r="H51" s="348"/>
    </row>
    <row r="52" spans="1:8" s="89" customFormat="1" hidden="1">
      <c r="A52" s="348"/>
      <c r="B52" s="198"/>
      <c r="C52" s="201"/>
      <c r="D52" s="203"/>
      <c r="E52" s="68">
        <f t="shared" si="1"/>
        <v>0</v>
      </c>
      <c r="F52" s="89" t="s">
        <v>193</v>
      </c>
      <c r="G52" s="78"/>
      <c r="H52" s="346"/>
    </row>
    <row r="53" spans="1:8" s="89" customFormat="1" hidden="1">
      <c r="A53" s="348"/>
      <c r="B53" s="198"/>
      <c r="C53" s="201"/>
      <c r="D53" s="203"/>
      <c r="E53" s="68">
        <f t="shared" si="1"/>
        <v>0</v>
      </c>
      <c r="F53" s="89" t="s">
        <v>193</v>
      </c>
      <c r="G53" s="78"/>
      <c r="H53" s="348"/>
    </row>
    <row r="54" spans="1:8" s="89" customFormat="1" hidden="1">
      <c r="A54" s="348"/>
      <c r="B54" s="198"/>
      <c r="C54" s="201"/>
      <c r="D54" s="203"/>
      <c r="E54" s="68">
        <f t="shared" si="1"/>
        <v>0</v>
      </c>
      <c r="F54" s="89" t="s">
        <v>193</v>
      </c>
      <c r="G54" s="78"/>
      <c r="H54" s="346"/>
    </row>
    <row r="55" spans="1:8" s="89" customFormat="1" hidden="1">
      <c r="A55" s="348"/>
      <c r="B55" s="198"/>
      <c r="C55" s="201"/>
      <c r="D55" s="203"/>
      <c r="E55" s="68">
        <f t="shared" si="1"/>
        <v>0</v>
      </c>
      <c r="F55" s="89" t="s">
        <v>193</v>
      </c>
      <c r="G55" s="78"/>
      <c r="H55" s="348"/>
    </row>
    <row r="56" spans="1:8" s="89" customFormat="1" hidden="1">
      <c r="A56" s="348"/>
      <c r="B56" s="198"/>
      <c r="C56" s="201"/>
      <c r="D56" s="203"/>
      <c r="E56" s="68">
        <f t="shared" si="1"/>
        <v>0</v>
      </c>
      <c r="F56" s="89" t="s">
        <v>193</v>
      </c>
      <c r="G56" s="78"/>
      <c r="H56" s="346"/>
    </row>
    <row r="57" spans="1:8" s="89" customFormat="1" hidden="1">
      <c r="A57" s="348"/>
      <c r="B57" s="198"/>
      <c r="C57" s="201"/>
      <c r="D57" s="203"/>
      <c r="E57" s="68">
        <f t="shared" si="1"/>
        <v>0</v>
      </c>
      <c r="F57" s="89" t="s">
        <v>193</v>
      </c>
      <c r="G57" s="78"/>
      <c r="H57" s="348"/>
    </row>
    <row r="58" spans="1:8" s="89" customFormat="1" hidden="1">
      <c r="A58" s="348"/>
      <c r="B58" s="198"/>
      <c r="C58" s="201"/>
      <c r="D58" s="203"/>
      <c r="E58" s="68">
        <f t="shared" si="1"/>
        <v>0</v>
      </c>
      <c r="F58" s="89" t="s">
        <v>193</v>
      </c>
      <c r="G58" s="78"/>
      <c r="H58" s="346"/>
    </row>
    <row r="59" spans="1:8" s="89" customFormat="1" hidden="1">
      <c r="A59" s="348"/>
      <c r="B59" s="198"/>
      <c r="C59" s="201"/>
      <c r="D59" s="203"/>
      <c r="E59" s="68">
        <f t="shared" si="1"/>
        <v>0</v>
      </c>
      <c r="F59" s="89" t="s">
        <v>193</v>
      </c>
      <c r="G59" s="78"/>
      <c r="H59" s="348"/>
    </row>
    <row r="60" spans="1:8" s="89" customFormat="1" hidden="1">
      <c r="A60" s="348"/>
      <c r="B60" s="198"/>
      <c r="C60" s="201"/>
      <c r="D60" s="203"/>
      <c r="E60" s="68">
        <f t="shared" si="1"/>
        <v>0</v>
      </c>
      <c r="F60" s="89" t="s">
        <v>193</v>
      </c>
      <c r="G60" s="78"/>
      <c r="H60" s="346"/>
    </row>
    <row r="61" spans="1:8" s="89" customFormat="1" hidden="1">
      <c r="A61" s="348"/>
      <c r="B61" s="198"/>
      <c r="C61" s="201"/>
      <c r="D61" s="203"/>
      <c r="E61" s="68">
        <f t="shared" si="1"/>
        <v>0</v>
      </c>
      <c r="F61" s="89" t="s">
        <v>193</v>
      </c>
      <c r="G61" s="78"/>
      <c r="H61" s="348"/>
    </row>
    <row r="62" spans="1:8" s="89" customFormat="1" hidden="1">
      <c r="A62" s="348"/>
      <c r="B62" s="198"/>
      <c r="C62" s="201"/>
      <c r="D62" s="203"/>
      <c r="E62" s="68">
        <f t="shared" si="1"/>
        <v>0</v>
      </c>
      <c r="F62" s="89" t="s">
        <v>193</v>
      </c>
      <c r="G62" s="78"/>
      <c r="H62" s="346"/>
    </row>
    <row r="63" spans="1:8" s="89" customFormat="1" hidden="1">
      <c r="A63" s="348"/>
      <c r="B63" s="198"/>
      <c r="C63" s="201"/>
      <c r="D63" s="203"/>
      <c r="E63" s="68">
        <f t="shared" si="1"/>
        <v>0</v>
      </c>
      <c r="F63" s="89" t="s">
        <v>193</v>
      </c>
      <c r="G63" s="78"/>
      <c r="H63" s="348"/>
    </row>
    <row r="64" spans="1:8" s="89" customFormat="1" hidden="1">
      <c r="A64" s="348"/>
      <c r="B64" s="198"/>
      <c r="C64" s="201"/>
      <c r="D64" s="203"/>
      <c r="E64" s="68">
        <f t="shared" si="1"/>
        <v>0</v>
      </c>
      <c r="F64" s="89" t="s">
        <v>193</v>
      </c>
      <c r="G64" s="78"/>
      <c r="H64" s="346"/>
    </row>
    <row r="65" spans="1:8" s="89" customFormat="1" hidden="1">
      <c r="A65" s="348"/>
      <c r="B65" s="198"/>
      <c r="C65" s="201"/>
      <c r="D65" s="203"/>
      <c r="E65" s="68">
        <f t="shared" si="1"/>
        <v>0</v>
      </c>
      <c r="F65" s="89" t="s">
        <v>193</v>
      </c>
      <c r="G65" s="78"/>
      <c r="H65" s="348"/>
    </row>
    <row r="66" spans="1:8" s="89" customFormat="1" hidden="1">
      <c r="A66" s="348"/>
      <c r="B66" s="198"/>
      <c r="C66" s="201"/>
      <c r="D66" s="203"/>
      <c r="E66" s="68">
        <f t="shared" si="1"/>
        <v>0</v>
      </c>
      <c r="F66" s="89" t="s">
        <v>193</v>
      </c>
      <c r="G66" s="78"/>
      <c r="H66" s="346"/>
    </row>
    <row r="67" spans="1:8" s="89" customFormat="1" hidden="1">
      <c r="A67" s="348"/>
      <c r="B67" s="198"/>
      <c r="C67" s="201"/>
      <c r="D67" s="203"/>
      <c r="E67" s="68">
        <f t="shared" si="1"/>
        <v>0</v>
      </c>
      <c r="F67" s="89" t="s">
        <v>193</v>
      </c>
      <c r="G67" s="78"/>
      <c r="H67" s="348"/>
    </row>
    <row r="68" spans="1:8" s="89" customFormat="1" hidden="1">
      <c r="A68" s="348"/>
      <c r="B68" s="198"/>
      <c r="C68" s="201"/>
      <c r="D68" s="203"/>
      <c r="E68" s="68">
        <f t="shared" si="1"/>
        <v>0</v>
      </c>
      <c r="F68" s="89" t="s">
        <v>193</v>
      </c>
      <c r="G68" s="78"/>
      <c r="H68" s="346"/>
    </row>
    <row r="69" spans="1:8" s="89" customFormat="1" hidden="1">
      <c r="A69" s="348"/>
      <c r="B69" s="198"/>
      <c r="C69" s="201"/>
      <c r="D69" s="203"/>
      <c r="E69" s="68">
        <f t="shared" ref="E69:E100" si="2">ROUND(C69*D69,2)</f>
        <v>0</v>
      </c>
      <c r="F69" s="89" t="s">
        <v>193</v>
      </c>
      <c r="G69" s="78"/>
      <c r="H69" s="348"/>
    </row>
    <row r="70" spans="1:8" s="89" customFormat="1" hidden="1">
      <c r="A70" s="348"/>
      <c r="B70" s="198"/>
      <c r="C70" s="201"/>
      <c r="D70" s="203"/>
      <c r="E70" s="68">
        <f t="shared" si="2"/>
        <v>0</v>
      </c>
      <c r="F70" s="89" t="s">
        <v>193</v>
      </c>
      <c r="G70" s="78"/>
      <c r="H70" s="346"/>
    </row>
    <row r="71" spans="1:8" s="89" customFormat="1" hidden="1">
      <c r="A71" s="348"/>
      <c r="B71" s="198"/>
      <c r="C71" s="201"/>
      <c r="D71" s="203"/>
      <c r="E71" s="68">
        <f t="shared" si="2"/>
        <v>0</v>
      </c>
      <c r="F71" s="89" t="s">
        <v>193</v>
      </c>
      <c r="G71" s="78"/>
      <c r="H71" s="348"/>
    </row>
    <row r="72" spans="1:8" s="89" customFormat="1" hidden="1">
      <c r="A72" s="348"/>
      <c r="B72" s="198"/>
      <c r="C72" s="201"/>
      <c r="D72" s="203"/>
      <c r="E72" s="68">
        <f t="shared" si="2"/>
        <v>0</v>
      </c>
      <c r="F72" s="89" t="s">
        <v>193</v>
      </c>
      <c r="G72" s="78"/>
      <c r="H72" s="346"/>
    </row>
    <row r="73" spans="1:8" s="89" customFormat="1" hidden="1">
      <c r="A73" s="348"/>
      <c r="B73" s="198"/>
      <c r="C73" s="201"/>
      <c r="D73" s="203"/>
      <c r="E73" s="68">
        <f t="shared" si="2"/>
        <v>0</v>
      </c>
      <c r="F73" s="89" t="s">
        <v>193</v>
      </c>
      <c r="G73" s="78"/>
      <c r="H73" s="348"/>
    </row>
    <row r="74" spans="1:8" s="89" customFormat="1" hidden="1">
      <c r="A74" s="348"/>
      <c r="B74" s="198"/>
      <c r="C74" s="201"/>
      <c r="D74" s="203"/>
      <c r="E74" s="68">
        <f t="shared" si="2"/>
        <v>0</v>
      </c>
      <c r="F74" s="89" t="s">
        <v>193</v>
      </c>
      <c r="G74" s="78"/>
      <c r="H74" s="346"/>
    </row>
    <row r="75" spans="1:8" s="89" customFormat="1" hidden="1">
      <c r="A75" s="348"/>
      <c r="B75" s="198"/>
      <c r="C75" s="201"/>
      <c r="D75" s="203"/>
      <c r="E75" s="68">
        <f t="shared" si="2"/>
        <v>0</v>
      </c>
      <c r="F75" s="89" t="s">
        <v>193</v>
      </c>
      <c r="G75" s="78"/>
      <c r="H75" s="348"/>
    </row>
    <row r="76" spans="1:8" s="89" customFormat="1" hidden="1">
      <c r="A76" s="348"/>
      <c r="B76" s="198"/>
      <c r="C76" s="201"/>
      <c r="D76" s="203"/>
      <c r="E76" s="68">
        <f t="shared" si="2"/>
        <v>0</v>
      </c>
      <c r="F76" s="89" t="s">
        <v>193</v>
      </c>
      <c r="G76" s="78"/>
      <c r="H76" s="346"/>
    </row>
    <row r="77" spans="1:8" s="89" customFormat="1" hidden="1">
      <c r="A77" s="348"/>
      <c r="B77" s="198"/>
      <c r="C77" s="201"/>
      <c r="D77" s="203"/>
      <c r="E77" s="68">
        <f t="shared" si="2"/>
        <v>0</v>
      </c>
      <c r="F77" s="89" t="s">
        <v>193</v>
      </c>
      <c r="G77" s="78"/>
      <c r="H77" s="348"/>
    </row>
    <row r="78" spans="1:8" s="89" customFormat="1" hidden="1">
      <c r="A78" s="348"/>
      <c r="B78" s="198"/>
      <c r="C78" s="201"/>
      <c r="D78" s="203"/>
      <c r="E78" s="68">
        <f t="shared" si="2"/>
        <v>0</v>
      </c>
      <c r="F78" s="89" t="s">
        <v>193</v>
      </c>
      <c r="G78" s="78"/>
      <c r="H78" s="346"/>
    </row>
    <row r="79" spans="1:8" s="89" customFormat="1" hidden="1">
      <c r="A79" s="348"/>
      <c r="B79" s="198"/>
      <c r="C79" s="201"/>
      <c r="D79" s="203"/>
      <c r="E79" s="68">
        <f t="shared" si="2"/>
        <v>0</v>
      </c>
      <c r="F79" s="89" t="s">
        <v>193</v>
      </c>
      <c r="G79" s="78"/>
      <c r="H79" s="348"/>
    </row>
    <row r="80" spans="1:8" s="89" customFormat="1" hidden="1">
      <c r="A80" s="348"/>
      <c r="B80" s="198"/>
      <c r="C80" s="201"/>
      <c r="D80" s="203"/>
      <c r="E80" s="68">
        <f t="shared" si="2"/>
        <v>0</v>
      </c>
      <c r="F80" s="89" t="s">
        <v>193</v>
      </c>
      <c r="G80" s="78"/>
      <c r="H80" s="346"/>
    </row>
    <row r="81" spans="1:8" s="89" customFormat="1" hidden="1">
      <c r="A81" s="348"/>
      <c r="B81" s="198"/>
      <c r="C81" s="201"/>
      <c r="D81" s="203"/>
      <c r="E81" s="68">
        <f t="shared" si="2"/>
        <v>0</v>
      </c>
      <c r="F81" s="89" t="s">
        <v>193</v>
      </c>
      <c r="G81" s="78"/>
      <c r="H81" s="348"/>
    </row>
    <row r="82" spans="1:8" s="89" customFormat="1" hidden="1">
      <c r="A82" s="348"/>
      <c r="B82" s="198"/>
      <c r="C82" s="201"/>
      <c r="D82" s="203"/>
      <c r="E82" s="68">
        <f t="shared" si="2"/>
        <v>0</v>
      </c>
      <c r="F82" s="89" t="s">
        <v>193</v>
      </c>
      <c r="G82" s="78"/>
      <c r="H82" s="346"/>
    </row>
    <row r="83" spans="1:8" s="89" customFormat="1" hidden="1">
      <c r="A83" s="348"/>
      <c r="B83" s="198"/>
      <c r="C83" s="201"/>
      <c r="D83" s="203"/>
      <c r="E83" s="68">
        <f t="shared" si="2"/>
        <v>0</v>
      </c>
      <c r="F83" s="89" t="s">
        <v>193</v>
      </c>
      <c r="G83" s="78"/>
      <c r="H83" s="348"/>
    </row>
    <row r="84" spans="1:8" s="89" customFormat="1" hidden="1">
      <c r="A84" s="348"/>
      <c r="B84" s="198"/>
      <c r="C84" s="201"/>
      <c r="D84" s="203"/>
      <c r="E84" s="68">
        <f t="shared" si="2"/>
        <v>0</v>
      </c>
      <c r="F84" s="89" t="s">
        <v>193</v>
      </c>
      <c r="G84" s="78"/>
      <c r="H84" s="346"/>
    </row>
    <row r="85" spans="1:8" s="89" customFormat="1" hidden="1">
      <c r="A85" s="348"/>
      <c r="B85" s="198"/>
      <c r="C85" s="201"/>
      <c r="D85" s="203"/>
      <c r="E85" s="68">
        <f t="shared" si="2"/>
        <v>0</v>
      </c>
      <c r="F85" s="89" t="s">
        <v>193</v>
      </c>
      <c r="G85" s="78"/>
      <c r="H85" s="348"/>
    </row>
    <row r="86" spans="1:8" s="89" customFormat="1" hidden="1">
      <c r="A86" s="348"/>
      <c r="B86" s="198"/>
      <c r="C86" s="201"/>
      <c r="D86" s="203"/>
      <c r="E86" s="68">
        <f t="shared" si="2"/>
        <v>0</v>
      </c>
      <c r="F86" s="89" t="s">
        <v>193</v>
      </c>
      <c r="G86" s="78"/>
      <c r="H86" s="346"/>
    </row>
    <row r="87" spans="1:8" s="89" customFormat="1" hidden="1">
      <c r="A87" s="348"/>
      <c r="B87" s="198"/>
      <c r="C87" s="201"/>
      <c r="D87" s="203"/>
      <c r="E87" s="68">
        <f t="shared" si="2"/>
        <v>0</v>
      </c>
      <c r="F87" s="89" t="s">
        <v>193</v>
      </c>
      <c r="G87" s="78"/>
      <c r="H87" s="348"/>
    </row>
    <row r="88" spans="1:8" s="89" customFormat="1" hidden="1">
      <c r="A88" s="348"/>
      <c r="B88" s="198"/>
      <c r="C88" s="201"/>
      <c r="D88" s="203"/>
      <c r="E88" s="68">
        <f t="shared" si="2"/>
        <v>0</v>
      </c>
      <c r="F88" s="89" t="s">
        <v>193</v>
      </c>
      <c r="G88" s="78"/>
      <c r="H88" s="346"/>
    </row>
    <row r="89" spans="1:8" s="89" customFormat="1" hidden="1">
      <c r="A89" s="348"/>
      <c r="B89" s="198"/>
      <c r="C89" s="201"/>
      <c r="D89" s="203"/>
      <c r="E89" s="68">
        <f t="shared" si="2"/>
        <v>0</v>
      </c>
      <c r="F89" s="89" t="s">
        <v>193</v>
      </c>
      <c r="G89" s="78"/>
      <c r="H89" s="348"/>
    </row>
    <row r="90" spans="1:8" s="89" customFormat="1" hidden="1">
      <c r="A90" s="348"/>
      <c r="B90" s="198"/>
      <c r="C90" s="201"/>
      <c r="D90" s="203"/>
      <c r="E90" s="68">
        <f t="shared" si="2"/>
        <v>0</v>
      </c>
      <c r="F90" s="89" t="s">
        <v>193</v>
      </c>
      <c r="G90" s="78"/>
      <c r="H90" s="346"/>
    </row>
    <row r="91" spans="1:8" s="89" customFormat="1" hidden="1">
      <c r="A91" s="348"/>
      <c r="B91" s="198"/>
      <c r="C91" s="201"/>
      <c r="D91" s="203"/>
      <c r="E91" s="68">
        <f t="shared" si="2"/>
        <v>0</v>
      </c>
      <c r="F91" s="89" t="s">
        <v>193</v>
      </c>
      <c r="G91" s="78"/>
      <c r="H91" s="348"/>
    </row>
    <row r="92" spans="1:8" s="89" customFormat="1" hidden="1">
      <c r="A92" s="348"/>
      <c r="B92" s="198"/>
      <c r="C92" s="201"/>
      <c r="D92" s="203"/>
      <c r="E92" s="68">
        <f t="shared" si="2"/>
        <v>0</v>
      </c>
      <c r="F92" s="89" t="s">
        <v>193</v>
      </c>
      <c r="G92" s="78"/>
      <c r="H92" s="346"/>
    </row>
    <row r="93" spans="1:8" s="89" customFormat="1" hidden="1">
      <c r="A93" s="348"/>
      <c r="B93" s="198"/>
      <c r="C93" s="201"/>
      <c r="D93" s="203"/>
      <c r="E93" s="68">
        <f t="shared" si="2"/>
        <v>0</v>
      </c>
      <c r="F93" s="89" t="s">
        <v>193</v>
      </c>
      <c r="G93" s="78"/>
      <c r="H93" s="348"/>
    </row>
    <row r="94" spans="1:8" s="89" customFormat="1" hidden="1">
      <c r="A94" s="348"/>
      <c r="B94" s="198"/>
      <c r="C94" s="201"/>
      <c r="D94" s="203"/>
      <c r="E94" s="68">
        <f t="shared" si="2"/>
        <v>0</v>
      </c>
      <c r="F94" s="89" t="s">
        <v>193</v>
      </c>
      <c r="G94" s="78"/>
      <c r="H94" s="346"/>
    </row>
    <row r="95" spans="1:8" s="89" customFormat="1" hidden="1">
      <c r="A95" s="348"/>
      <c r="B95" s="198"/>
      <c r="C95" s="201"/>
      <c r="D95" s="203"/>
      <c r="E95" s="68">
        <f t="shared" si="2"/>
        <v>0</v>
      </c>
      <c r="F95" s="89" t="s">
        <v>193</v>
      </c>
      <c r="G95" s="78"/>
      <c r="H95" s="348"/>
    </row>
    <row r="96" spans="1:8" s="89" customFormat="1" hidden="1">
      <c r="A96" s="348"/>
      <c r="B96" s="198"/>
      <c r="C96" s="201"/>
      <c r="D96" s="203"/>
      <c r="E96" s="68">
        <f t="shared" si="2"/>
        <v>0</v>
      </c>
      <c r="F96" s="89" t="s">
        <v>193</v>
      </c>
      <c r="G96" s="78"/>
      <c r="H96" s="346"/>
    </row>
    <row r="97" spans="1:8" s="89" customFormat="1" hidden="1">
      <c r="A97" s="348"/>
      <c r="B97" s="198"/>
      <c r="C97" s="201"/>
      <c r="D97" s="203"/>
      <c r="E97" s="68">
        <f t="shared" si="2"/>
        <v>0</v>
      </c>
      <c r="F97" s="89" t="s">
        <v>193</v>
      </c>
      <c r="G97" s="78"/>
      <c r="H97" s="348"/>
    </row>
    <row r="98" spans="1:8" s="89" customFormat="1" hidden="1">
      <c r="A98" s="348"/>
      <c r="B98" s="198"/>
      <c r="C98" s="201"/>
      <c r="D98" s="203"/>
      <c r="E98" s="68">
        <f t="shared" si="2"/>
        <v>0</v>
      </c>
      <c r="F98" s="89" t="s">
        <v>193</v>
      </c>
      <c r="G98" s="78"/>
      <c r="H98" s="346"/>
    </row>
    <row r="99" spans="1:8" s="89" customFormat="1" hidden="1">
      <c r="A99" s="348"/>
      <c r="B99" s="198"/>
      <c r="C99" s="201"/>
      <c r="D99" s="203"/>
      <c r="E99" s="68">
        <f t="shared" si="2"/>
        <v>0</v>
      </c>
      <c r="F99" s="89" t="s">
        <v>193</v>
      </c>
      <c r="G99" s="78"/>
      <c r="H99" s="348"/>
    </row>
    <row r="100" spans="1:8" s="89" customFormat="1" hidden="1">
      <c r="A100" s="348"/>
      <c r="B100" s="198"/>
      <c r="C100" s="201"/>
      <c r="D100" s="203"/>
      <c r="E100" s="68">
        <f t="shared" si="2"/>
        <v>0</v>
      </c>
      <c r="F100" s="89" t="s">
        <v>193</v>
      </c>
      <c r="G100" s="78"/>
      <c r="H100" s="346"/>
    </row>
    <row r="101" spans="1:8" s="89" customFormat="1" hidden="1">
      <c r="A101" s="348"/>
      <c r="B101" s="198"/>
      <c r="C101" s="201"/>
      <c r="D101" s="203"/>
      <c r="E101" s="68">
        <f t="shared" ref="E101:E132" si="3">ROUND(C101*D101,2)</f>
        <v>0</v>
      </c>
      <c r="F101" s="89" t="s">
        <v>193</v>
      </c>
      <c r="G101" s="78"/>
      <c r="H101" s="348"/>
    </row>
    <row r="102" spans="1:8" s="89" customFormat="1" hidden="1">
      <c r="A102" s="348"/>
      <c r="B102" s="198"/>
      <c r="C102" s="201"/>
      <c r="D102" s="203"/>
      <c r="E102" s="68">
        <f t="shared" si="3"/>
        <v>0</v>
      </c>
      <c r="F102" s="89" t="s">
        <v>193</v>
      </c>
      <c r="G102" s="78"/>
      <c r="H102" s="346"/>
    </row>
    <row r="103" spans="1:8" s="89" customFormat="1" hidden="1">
      <c r="A103" s="348"/>
      <c r="B103" s="198"/>
      <c r="C103" s="201"/>
      <c r="D103" s="203"/>
      <c r="E103" s="68">
        <f t="shared" si="3"/>
        <v>0</v>
      </c>
      <c r="F103" s="89" t="s">
        <v>193</v>
      </c>
      <c r="G103" s="78"/>
      <c r="H103" s="348"/>
    </row>
    <row r="104" spans="1:8" s="89" customFormat="1" hidden="1">
      <c r="A104" s="348"/>
      <c r="B104" s="198"/>
      <c r="C104" s="201"/>
      <c r="D104" s="203"/>
      <c r="E104" s="68">
        <f t="shared" si="3"/>
        <v>0</v>
      </c>
      <c r="F104" s="89" t="s">
        <v>193</v>
      </c>
      <c r="G104" s="78"/>
      <c r="H104" s="346"/>
    </row>
    <row r="105" spans="1:8" s="89" customFormat="1" hidden="1">
      <c r="A105" s="348"/>
      <c r="B105" s="198"/>
      <c r="C105" s="201"/>
      <c r="D105" s="203"/>
      <c r="E105" s="68">
        <f t="shared" si="3"/>
        <v>0</v>
      </c>
      <c r="F105" s="89" t="s">
        <v>193</v>
      </c>
      <c r="G105" s="78"/>
      <c r="H105" s="348"/>
    </row>
    <row r="106" spans="1:8" s="89" customFormat="1" hidden="1">
      <c r="A106" s="348"/>
      <c r="B106" s="198"/>
      <c r="C106" s="201"/>
      <c r="D106" s="203"/>
      <c r="E106" s="68">
        <f t="shared" si="3"/>
        <v>0</v>
      </c>
      <c r="F106" s="89" t="s">
        <v>193</v>
      </c>
      <c r="G106" s="78"/>
      <c r="H106" s="346"/>
    </row>
    <row r="107" spans="1:8" s="89" customFormat="1" hidden="1">
      <c r="A107" s="348"/>
      <c r="B107" s="198"/>
      <c r="C107" s="201"/>
      <c r="D107" s="203"/>
      <c r="E107" s="68">
        <f t="shared" si="3"/>
        <v>0</v>
      </c>
      <c r="F107" s="89" t="s">
        <v>193</v>
      </c>
      <c r="G107" s="78"/>
      <c r="H107" s="348"/>
    </row>
    <row r="108" spans="1:8" s="89" customFormat="1" hidden="1">
      <c r="A108" s="348"/>
      <c r="B108" s="198"/>
      <c r="C108" s="201"/>
      <c r="D108" s="203"/>
      <c r="E108" s="68">
        <f t="shared" si="3"/>
        <v>0</v>
      </c>
      <c r="F108" s="89" t="s">
        <v>193</v>
      </c>
      <c r="G108" s="78"/>
      <c r="H108" s="346"/>
    </row>
    <row r="109" spans="1:8" s="89" customFormat="1" hidden="1">
      <c r="A109" s="348"/>
      <c r="B109" s="198"/>
      <c r="C109" s="201"/>
      <c r="D109" s="203"/>
      <c r="E109" s="68">
        <f t="shared" si="3"/>
        <v>0</v>
      </c>
      <c r="F109" s="89" t="s">
        <v>193</v>
      </c>
      <c r="G109" s="78"/>
      <c r="H109" s="348"/>
    </row>
    <row r="110" spans="1:8" s="89" customFormat="1" hidden="1">
      <c r="A110" s="348"/>
      <c r="B110" s="198"/>
      <c r="C110" s="201"/>
      <c r="D110" s="203"/>
      <c r="E110" s="68">
        <f t="shared" si="3"/>
        <v>0</v>
      </c>
      <c r="F110" s="89" t="s">
        <v>193</v>
      </c>
      <c r="G110" s="78"/>
      <c r="H110" s="346"/>
    </row>
    <row r="111" spans="1:8" s="89" customFormat="1" hidden="1">
      <c r="A111" s="348"/>
      <c r="B111" s="198"/>
      <c r="C111" s="201"/>
      <c r="D111" s="203"/>
      <c r="E111" s="68">
        <f t="shared" si="3"/>
        <v>0</v>
      </c>
      <c r="F111" s="89" t="s">
        <v>193</v>
      </c>
      <c r="G111" s="78"/>
      <c r="H111" s="348"/>
    </row>
    <row r="112" spans="1:8" s="89" customFormat="1" hidden="1">
      <c r="A112" s="348"/>
      <c r="B112" s="198"/>
      <c r="C112" s="201"/>
      <c r="D112" s="203"/>
      <c r="E112" s="68">
        <f t="shared" si="3"/>
        <v>0</v>
      </c>
      <c r="F112" s="89" t="s">
        <v>193</v>
      </c>
      <c r="G112" s="78"/>
      <c r="H112" s="346"/>
    </row>
    <row r="113" spans="1:8" s="89" customFormat="1" hidden="1">
      <c r="A113" s="348"/>
      <c r="B113" s="198"/>
      <c r="C113" s="201"/>
      <c r="D113" s="203"/>
      <c r="E113" s="68">
        <f t="shared" si="3"/>
        <v>0</v>
      </c>
      <c r="F113" s="89" t="s">
        <v>193</v>
      </c>
      <c r="G113" s="78"/>
      <c r="H113" s="348"/>
    </row>
    <row r="114" spans="1:8" s="89" customFormat="1" hidden="1">
      <c r="A114" s="348"/>
      <c r="B114" s="198"/>
      <c r="C114" s="201"/>
      <c r="D114" s="203"/>
      <c r="E114" s="68">
        <f t="shared" si="3"/>
        <v>0</v>
      </c>
      <c r="F114" s="89" t="s">
        <v>193</v>
      </c>
      <c r="G114" s="78"/>
      <c r="H114" s="346"/>
    </row>
    <row r="115" spans="1:8" s="89" customFormat="1" hidden="1">
      <c r="A115" s="348"/>
      <c r="B115" s="198"/>
      <c r="C115" s="201"/>
      <c r="D115" s="203"/>
      <c r="E115" s="68">
        <f t="shared" si="3"/>
        <v>0</v>
      </c>
      <c r="F115" s="89" t="s">
        <v>193</v>
      </c>
      <c r="G115" s="78"/>
      <c r="H115" s="348"/>
    </row>
    <row r="116" spans="1:8" s="89" customFormat="1" hidden="1">
      <c r="A116" s="348"/>
      <c r="B116" s="198"/>
      <c r="C116" s="201"/>
      <c r="D116" s="203"/>
      <c r="E116" s="68">
        <f t="shared" si="3"/>
        <v>0</v>
      </c>
      <c r="F116" s="89" t="s">
        <v>193</v>
      </c>
      <c r="G116" s="78"/>
      <c r="H116" s="346"/>
    </row>
    <row r="117" spans="1:8" s="89" customFormat="1" hidden="1">
      <c r="A117" s="348"/>
      <c r="B117" s="198"/>
      <c r="C117" s="201"/>
      <c r="D117" s="203"/>
      <c r="E117" s="68">
        <f t="shared" si="3"/>
        <v>0</v>
      </c>
      <c r="F117" s="89" t="s">
        <v>193</v>
      </c>
      <c r="G117" s="78"/>
      <c r="H117" s="348"/>
    </row>
    <row r="118" spans="1:8" s="89" customFormat="1" hidden="1">
      <c r="A118" s="348"/>
      <c r="B118" s="198"/>
      <c r="C118" s="201"/>
      <c r="D118" s="203"/>
      <c r="E118" s="68">
        <f t="shared" si="3"/>
        <v>0</v>
      </c>
      <c r="F118" s="89" t="s">
        <v>193</v>
      </c>
      <c r="G118" s="78"/>
      <c r="H118" s="346"/>
    </row>
    <row r="119" spans="1:8" s="89" customFormat="1" hidden="1">
      <c r="A119" s="348"/>
      <c r="B119" s="198"/>
      <c r="C119" s="201"/>
      <c r="D119" s="203"/>
      <c r="E119" s="68">
        <f t="shared" si="3"/>
        <v>0</v>
      </c>
      <c r="F119" s="89" t="s">
        <v>193</v>
      </c>
      <c r="G119" s="78"/>
      <c r="H119" s="348"/>
    </row>
    <row r="120" spans="1:8" s="89" customFormat="1" hidden="1">
      <c r="A120" s="348"/>
      <c r="B120" s="198"/>
      <c r="C120" s="201"/>
      <c r="D120" s="203"/>
      <c r="E120" s="68">
        <f t="shared" si="3"/>
        <v>0</v>
      </c>
      <c r="F120" s="89" t="s">
        <v>193</v>
      </c>
      <c r="G120" s="78"/>
      <c r="H120" s="346"/>
    </row>
    <row r="121" spans="1:8" s="89" customFormat="1" hidden="1">
      <c r="A121" s="348"/>
      <c r="B121" s="198"/>
      <c r="C121" s="201"/>
      <c r="D121" s="203"/>
      <c r="E121" s="68">
        <f t="shared" si="3"/>
        <v>0</v>
      </c>
      <c r="F121" s="89" t="s">
        <v>193</v>
      </c>
      <c r="G121" s="78"/>
      <c r="H121" s="348"/>
    </row>
    <row r="122" spans="1:8" s="89" customFormat="1" hidden="1">
      <c r="A122" s="348"/>
      <c r="B122" s="198"/>
      <c r="C122" s="201"/>
      <c r="D122" s="203"/>
      <c r="E122" s="68">
        <f t="shared" si="3"/>
        <v>0</v>
      </c>
      <c r="F122" s="89" t="s">
        <v>193</v>
      </c>
      <c r="G122" s="78"/>
      <c r="H122" s="346"/>
    </row>
    <row r="123" spans="1:8" s="89" customFormat="1" hidden="1">
      <c r="A123" s="348"/>
      <c r="B123" s="198"/>
      <c r="C123" s="201"/>
      <c r="D123" s="203"/>
      <c r="E123" s="68">
        <f t="shared" si="3"/>
        <v>0</v>
      </c>
      <c r="F123" s="89" t="s">
        <v>193</v>
      </c>
      <c r="G123" s="78"/>
      <c r="H123" s="348"/>
    </row>
    <row r="124" spans="1:8" s="89" customFormat="1" hidden="1">
      <c r="A124" s="348"/>
      <c r="B124" s="198"/>
      <c r="C124" s="201"/>
      <c r="D124" s="203"/>
      <c r="E124" s="68">
        <f t="shared" si="3"/>
        <v>0</v>
      </c>
      <c r="F124" s="89" t="s">
        <v>193</v>
      </c>
      <c r="G124" s="78"/>
      <c r="H124" s="346"/>
    </row>
    <row r="125" spans="1:8" s="89" customFormat="1" hidden="1">
      <c r="A125" s="348"/>
      <c r="B125" s="198"/>
      <c r="C125" s="201"/>
      <c r="D125" s="203"/>
      <c r="E125" s="68">
        <f t="shared" si="3"/>
        <v>0</v>
      </c>
      <c r="F125" s="89" t="s">
        <v>193</v>
      </c>
      <c r="G125" s="78"/>
      <c r="H125" s="348"/>
    </row>
    <row r="126" spans="1:8" s="89" customFormat="1" hidden="1">
      <c r="A126" s="348"/>
      <c r="B126" s="198"/>
      <c r="C126" s="201"/>
      <c r="D126" s="203"/>
      <c r="E126" s="68">
        <f t="shared" si="3"/>
        <v>0</v>
      </c>
      <c r="F126" s="89" t="s">
        <v>193</v>
      </c>
      <c r="G126" s="78"/>
      <c r="H126" s="346"/>
    </row>
    <row r="127" spans="1:8" s="89" customFormat="1" hidden="1">
      <c r="A127" s="348"/>
      <c r="B127" s="198"/>
      <c r="C127" s="201"/>
      <c r="D127" s="203"/>
      <c r="E127" s="68">
        <f t="shared" si="3"/>
        <v>0</v>
      </c>
      <c r="F127" s="89" t="s">
        <v>193</v>
      </c>
      <c r="G127" s="78"/>
      <c r="H127" s="348"/>
    </row>
    <row r="128" spans="1:8" s="89" customFormat="1" hidden="1">
      <c r="A128" s="348"/>
      <c r="B128" s="198"/>
      <c r="C128" s="201"/>
      <c r="D128" s="203"/>
      <c r="E128" s="68">
        <f t="shared" si="3"/>
        <v>0</v>
      </c>
      <c r="F128" s="89" t="s">
        <v>193</v>
      </c>
      <c r="G128" s="78"/>
      <c r="H128" s="346"/>
    </row>
    <row r="129" spans="1:9" s="89" customFormat="1" hidden="1">
      <c r="A129" s="348"/>
      <c r="B129" s="198"/>
      <c r="C129" s="201"/>
      <c r="D129" s="203"/>
      <c r="E129" s="68">
        <f t="shared" si="3"/>
        <v>0</v>
      </c>
      <c r="F129" s="89" t="s">
        <v>193</v>
      </c>
      <c r="G129" s="78"/>
      <c r="H129" s="348"/>
    </row>
    <row r="130" spans="1:9" s="89" customFormat="1" hidden="1">
      <c r="A130" s="348"/>
      <c r="B130" s="198"/>
      <c r="C130" s="201"/>
      <c r="D130" s="203"/>
      <c r="E130" s="68">
        <f t="shared" si="3"/>
        <v>0</v>
      </c>
      <c r="F130" s="89" t="s">
        <v>193</v>
      </c>
      <c r="G130" s="78"/>
      <c r="H130" s="346"/>
    </row>
    <row r="131" spans="1:9" s="89" customFormat="1" hidden="1">
      <c r="A131" s="348"/>
      <c r="B131" s="198"/>
      <c r="C131" s="201"/>
      <c r="D131" s="203"/>
      <c r="E131" s="68">
        <f t="shared" si="3"/>
        <v>0</v>
      </c>
      <c r="F131" s="89" t="s">
        <v>193</v>
      </c>
      <c r="G131" s="78"/>
      <c r="H131" s="348"/>
    </row>
    <row r="132" spans="1:9" s="89" customFormat="1" hidden="1">
      <c r="A132" s="348"/>
      <c r="B132" s="198"/>
      <c r="C132" s="201"/>
      <c r="D132" s="203"/>
      <c r="E132" s="68">
        <f t="shared" si="3"/>
        <v>0</v>
      </c>
      <c r="F132" s="89" t="s">
        <v>193</v>
      </c>
      <c r="G132" s="78"/>
      <c r="H132" s="346"/>
    </row>
    <row r="133" spans="1:9" s="89" customFormat="1" hidden="1">
      <c r="A133" s="348"/>
      <c r="B133" s="198"/>
      <c r="C133" s="201"/>
      <c r="D133" s="203"/>
      <c r="E133" s="68">
        <f t="shared" ref="E133:E134" si="4">ROUND(C133*D133,2)</f>
        <v>0</v>
      </c>
      <c r="F133" s="89" t="s">
        <v>193</v>
      </c>
      <c r="G133" s="78"/>
      <c r="H133" s="348"/>
    </row>
    <row r="134" spans="1:9" s="89" customFormat="1">
      <c r="A134" s="198"/>
      <c r="B134" s="198"/>
      <c r="C134" s="201"/>
      <c r="D134" s="203"/>
      <c r="E134" s="215">
        <f t="shared" si="4"/>
        <v>0</v>
      </c>
      <c r="F134" s="89" t="s">
        <v>193</v>
      </c>
      <c r="G134" s="78"/>
      <c r="H134" s="78"/>
    </row>
    <row r="135" spans="1:9" s="89" customFormat="1">
      <c r="A135" s="198"/>
      <c r="B135" s="198"/>
      <c r="C135" s="86"/>
      <c r="D135" s="172" t="s">
        <v>209</v>
      </c>
      <c r="E135" s="224">
        <f>ROUND(SUBTOTAL(109,E5:E134),2)</f>
        <v>0</v>
      </c>
      <c r="F135" s="89" t="s">
        <v>193</v>
      </c>
      <c r="G135" s="104"/>
      <c r="H135" s="349" t="s">
        <v>210</v>
      </c>
      <c r="I135" s="346"/>
    </row>
    <row r="136" spans="1:9" s="89" customFormat="1">
      <c r="A136" s="198"/>
      <c r="B136" s="198"/>
      <c r="E136" s="221"/>
      <c r="F136" s="89" t="s">
        <v>196</v>
      </c>
      <c r="H136" s="348"/>
    </row>
    <row r="137" spans="1:9" s="89" customFormat="1">
      <c r="A137" s="198"/>
      <c r="B137" s="198"/>
      <c r="C137" s="201"/>
      <c r="D137" s="203"/>
      <c r="E137" s="68">
        <f t="shared" ref="E137:E168" si="5">ROUND(C137*D137,2)</f>
        <v>0</v>
      </c>
      <c r="F137" s="89" t="s">
        <v>196</v>
      </c>
      <c r="H137" s="348"/>
    </row>
    <row r="138" spans="1:9" s="89" customFormat="1">
      <c r="A138" s="348"/>
      <c r="B138" s="198"/>
      <c r="C138" s="201"/>
      <c r="D138" s="203"/>
      <c r="E138" s="68">
        <f t="shared" si="5"/>
        <v>0</v>
      </c>
      <c r="F138" s="89" t="s">
        <v>196</v>
      </c>
      <c r="G138" s="78"/>
      <c r="H138" s="346"/>
    </row>
    <row r="139" spans="1:9" s="89" customFormat="1">
      <c r="A139" s="348"/>
      <c r="B139" s="198"/>
      <c r="C139" s="201"/>
      <c r="D139" s="203"/>
      <c r="E139" s="68">
        <f t="shared" si="5"/>
        <v>0</v>
      </c>
      <c r="F139" s="89" t="s">
        <v>196</v>
      </c>
      <c r="G139" s="78"/>
      <c r="H139" s="348"/>
    </row>
    <row r="140" spans="1:9" s="89" customFormat="1" hidden="1">
      <c r="A140" s="348"/>
      <c r="B140" s="198"/>
      <c r="C140" s="201"/>
      <c r="D140" s="203"/>
      <c r="E140" s="68">
        <f t="shared" si="5"/>
        <v>0</v>
      </c>
      <c r="F140" s="89" t="s">
        <v>196</v>
      </c>
      <c r="G140" s="78"/>
      <c r="H140" s="346"/>
    </row>
    <row r="141" spans="1:9" s="89" customFormat="1" hidden="1">
      <c r="A141" s="348"/>
      <c r="B141" s="198"/>
      <c r="C141" s="201"/>
      <c r="D141" s="203"/>
      <c r="E141" s="68">
        <f t="shared" si="5"/>
        <v>0</v>
      </c>
      <c r="F141" s="89" t="s">
        <v>196</v>
      </c>
      <c r="G141" s="78"/>
      <c r="H141" s="348"/>
    </row>
    <row r="142" spans="1:9" s="89" customFormat="1" hidden="1">
      <c r="A142" s="348"/>
      <c r="B142" s="198"/>
      <c r="C142" s="201"/>
      <c r="D142" s="203"/>
      <c r="E142" s="68">
        <f t="shared" si="5"/>
        <v>0</v>
      </c>
      <c r="F142" s="89" t="s">
        <v>196</v>
      </c>
      <c r="G142" s="78"/>
      <c r="H142" s="346"/>
    </row>
    <row r="143" spans="1:9" s="89" customFormat="1" hidden="1">
      <c r="A143" s="348"/>
      <c r="B143" s="198"/>
      <c r="C143" s="201"/>
      <c r="D143" s="203"/>
      <c r="E143" s="68">
        <f t="shared" si="5"/>
        <v>0</v>
      </c>
      <c r="F143" s="89" t="s">
        <v>196</v>
      </c>
      <c r="G143" s="78"/>
      <c r="H143" s="348"/>
    </row>
    <row r="144" spans="1:9" s="89" customFormat="1" hidden="1">
      <c r="A144" s="348"/>
      <c r="B144" s="198"/>
      <c r="C144" s="201"/>
      <c r="D144" s="203"/>
      <c r="E144" s="68">
        <f t="shared" si="5"/>
        <v>0</v>
      </c>
      <c r="F144" s="89" t="s">
        <v>196</v>
      </c>
      <c r="G144" s="78"/>
      <c r="H144" s="346"/>
    </row>
    <row r="145" spans="1:8" s="89" customFormat="1" hidden="1">
      <c r="A145" s="348"/>
      <c r="B145" s="198"/>
      <c r="C145" s="201"/>
      <c r="D145" s="203"/>
      <c r="E145" s="68">
        <f t="shared" si="5"/>
        <v>0</v>
      </c>
      <c r="F145" s="89" t="s">
        <v>196</v>
      </c>
      <c r="G145" s="78"/>
      <c r="H145" s="348"/>
    </row>
    <row r="146" spans="1:8" s="89" customFormat="1" hidden="1">
      <c r="A146" s="348"/>
      <c r="B146" s="198"/>
      <c r="C146" s="201"/>
      <c r="D146" s="203"/>
      <c r="E146" s="68">
        <f t="shared" si="5"/>
        <v>0</v>
      </c>
      <c r="F146" s="89" t="s">
        <v>196</v>
      </c>
      <c r="G146" s="78"/>
      <c r="H146" s="346"/>
    </row>
    <row r="147" spans="1:8" s="89" customFormat="1" hidden="1">
      <c r="A147" s="348"/>
      <c r="B147" s="198"/>
      <c r="C147" s="201"/>
      <c r="D147" s="203"/>
      <c r="E147" s="68">
        <f t="shared" si="5"/>
        <v>0</v>
      </c>
      <c r="F147" s="89" t="s">
        <v>196</v>
      </c>
      <c r="G147" s="78"/>
      <c r="H147" s="348"/>
    </row>
    <row r="148" spans="1:8" s="89" customFormat="1" hidden="1">
      <c r="A148" s="348"/>
      <c r="B148" s="198"/>
      <c r="C148" s="201"/>
      <c r="D148" s="203"/>
      <c r="E148" s="68">
        <f t="shared" si="5"/>
        <v>0</v>
      </c>
      <c r="F148" s="89" t="s">
        <v>196</v>
      </c>
      <c r="G148" s="78"/>
      <c r="H148" s="346"/>
    </row>
    <row r="149" spans="1:8" s="89" customFormat="1" hidden="1">
      <c r="A149" s="348"/>
      <c r="B149" s="198"/>
      <c r="C149" s="201"/>
      <c r="D149" s="203"/>
      <c r="E149" s="68">
        <f t="shared" si="5"/>
        <v>0</v>
      </c>
      <c r="F149" s="89" t="s">
        <v>196</v>
      </c>
      <c r="G149" s="78"/>
      <c r="H149" s="348"/>
    </row>
    <row r="150" spans="1:8" s="89" customFormat="1" hidden="1">
      <c r="A150" s="348"/>
      <c r="B150" s="198"/>
      <c r="C150" s="201"/>
      <c r="D150" s="203"/>
      <c r="E150" s="68">
        <f t="shared" si="5"/>
        <v>0</v>
      </c>
      <c r="F150" s="89" t="s">
        <v>196</v>
      </c>
      <c r="G150" s="78"/>
      <c r="H150" s="346"/>
    </row>
    <row r="151" spans="1:8" s="89" customFormat="1" hidden="1">
      <c r="A151" s="348"/>
      <c r="B151" s="198"/>
      <c r="C151" s="201"/>
      <c r="D151" s="203"/>
      <c r="E151" s="68">
        <f t="shared" si="5"/>
        <v>0</v>
      </c>
      <c r="F151" s="89" t="s">
        <v>196</v>
      </c>
      <c r="G151" s="78"/>
      <c r="H151" s="348"/>
    </row>
    <row r="152" spans="1:8" s="89" customFormat="1" hidden="1">
      <c r="A152" s="348"/>
      <c r="B152" s="198"/>
      <c r="C152" s="201"/>
      <c r="D152" s="203"/>
      <c r="E152" s="68">
        <f t="shared" si="5"/>
        <v>0</v>
      </c>
      <c r="F152" s="89" t="s">
        <v>196</v>
      </c>
      <c r="G152" s="78"/>
      <c r="H152" s="346"/>
    </row>
    <row r="153" spans="1:8" s="89" customFormat="1" hidden="1">
      <c r="A153" s="348"/>
      <c r="B153" s="198"/>
      <c r="C153" s="201"/>
      <c r="D153" s="203"/>
      <c r="E153" s="68">
        <f t="shared" si="5"/>
        <v>0</v>
      </c>
      <c r="F153" s="89" t="s">
        <v>196</v>
      </c>
      <c r="G153" s="78"/>
      <c r="H153" s="348"/>
    </row>
    <row r="154" spans="1:8" s="89" customFormat="1" hidden="1">
      <c r="A154" s="348"/>
      <c r="B154" s="198"/>
      <c r="C154" s="201"/>
      <c r="D154" s="203"/>
      <c r="E154" s="68">
        <f t="shared" si="5"/>
        <v>0</v>
      </c>
      <c r="F154" s="89" t="s">
        <v>196</v>
      </c>
      <c r="G154" s="78"/>
      <c r="H154" s="346"/>
    </row>
    <row r="155" spans="1:8" s="89" customFormat="1" hidden="1">
      <c r="A155" s="348"/>
      <c r="B155" s="198"/>
      <c r="C155" s="201"/>
      <c r="D155" s="203"/>
      <c r="E155" s="68">
        <f t="shared" si="5"/>
        <v>0</v>
      </c>
      <c r="F155" s="89" t="s">
        <v>196</v>
      </c>
      <c r="G155" s="78"/>
      <c r="H155" s="348"/>
    </row>
    <row r="156" spans="1:8" s="89" customFormat="1" hidden="1">
      <c r="A156" s="348"/>
      <c r="B156" s="198"/>
      <c r="C156" s="201"/>
      <c r="D156" s="203"/>
      <c r="E156" s="68">
        <f t="shared" si="5"/>
        <v>0</v>
      </c>
      <c r="F156" s="89" t="s">
        <v>196</v>
      </c>
      <c r="G156" s="78"/>
      <c r="H156" s="346"/>
    </row>
    <row r="157" spans="1:8" s="89" customFormat="1" hidden="1">
      <c r="A157" s="348"/>
      <c r="B157" s="198"/>
      <c r="C157" s="201"/>
      <c r="D157" s="203"/>
      <c r="E157" s="68">
        <f t="shared" si="5"/>
        <v>0</v>
      </c>
      <c r="F157" s="89" t="s">
        <v>196</v>
      </c>
      <c r="G157" s="78"/>
      <c r="H157" s="348"/>
    </row>
    <row r="158" spans="1:8" s="89" customFormat="1" hidden="1">
      <c r="A158" s="348"/>
      <c r="B158" s="198"/>
      <c r="C158" s="201"/>
      <c r="D158" s="203"/>
      <c r="E158" s="68">
        <f t="shared" si="5"/>
        <v>0</v>
      </c>
      <c r="F158" s="89" t="s">
        <v>196</v>
      </c>
      <c r="G158" s="78"/>
      <c r="H158" s="346"/>
    </row>
    <row r="159" spans="1:8" s="89" customFormat="1" hidden="1">
      <c r="A159" s="348"/>
      <c r="B159" s="198"/>
      <c r="C159" s="201"/>
      <c r="D159" s="203"/>
      <c r="E159" s="68">
        <f t="shared" si="5"/>
        <v>0</v>
      </c>
      <c r="F159" s="89" t="s">
        <v>196</v>
      </c>
      <c r="G159" s="78"/>
      <c r="H159" s="348"/>
    </row>
    <row r="160" spans="1:8" s="89" customFormat="1" hidden="1">
      <c r="A160" s="348"/>
      <c r="B160" s="198"/>
      <c r="C160" s="201"/>
      <c r="D160" s="203"/>
      <c r="E160" s="68">
        <f t="shared" si="5"/>
        <v>0</v>
      </c>
      <c r="F160" s="89" t="s">
        <v>196</v>
      </c>
      <c r="G160" s="78"/>
      <c r="H160" s="346"/>
    </row>
    <row r="161" spans="1:8" s="89" customFormat="1" hidden="1">
      <c r="A161" s="348"/>
      <c r="B161" s="198"/>
      <c r="C161" s="201"/>
      <c r="D161" s="203"/>
      <c r="E161" s="68">
        <f t="shared" si="5"/>
        <v>0</v>
      </c>
      <c r="F161" s="89" t="s">
        <v>196</v>
      </c>
      <c r="G161" s="78"/>
      <c r="H161" s="348"/>
    </row>
    <row r="162" spans="1:8" s="89" customFormat="1" hidden="1">
      <c r="A162" s="348"/>
      <c r="B162" s="198"/>
      <c r="C162" s="201"/>
      <c r="D162" s="203"/>
      <c r="E162" s="68">
        <f t="shared" si="5"/>
        <v>0</v>
      </c>
      <c r="F162" s="89" t="s">
        <v>196</v>
      </c>
      <c r="G162" s="78"/>
      <c r="H162" s="346"/>
    </row>
    <row r="163" spans="1:8" s="89" customFormat="1" hidden="1">
      <c r="A163" s="348"/>
      <c r="B163" s="198"/>
      <c r="C163" s="201"/>
      <c r="D163" s="203"/>
      <c r="E163" s="68">
        <f t="shared" si="5"/>
        <v>0</v>
      </c>
      <c r="F163" s="89" t="s">
        <v>196</v>
      </c>
      <c r="G163" s="78"/>
      <c r="H163" s="348"/>
    </row>
    <row r="164" spans="1:8" s="89" customFormat="1" hidden="1">
      <c r="A164" s="348"/>
      <c r="B164" s="198"/>
      <c r="C164" s="201"/>
      <c r="D164" s="203"/>
      <c r="E164" s="68">
        <f t="shared" si="5"/>
        <v>0</v>
      </c>
      <c r="F164" s="89" t="s">
        <v>196</v>
      </c>
      <c r="G164" s="78"/>
      <c r="H164" s="346"/>
    </row>
    <row r="165" spans="1:8" s="89" customFormat="1" hidden="1">
      <c r="A165" s="348"/>
      <c r="B165" s="198"/>
      <c r="C165" s="201"/>
      <c r="D165" s="203"/>
      <c r="E165" s="68">
        <f t="shared" si="5"/>
        <v>0</v>
      </c>
      <c r="F165" s="89" t="s">
        <v>196</v>
      </c>
      <c r="G165" s="78"/>
      <c r="H165" s="348"/>
    </row>
    <row r="166" spans="1:8" s="89" customFormat="1" hidden="1">
      <c r="A166" s="348"/>
      <c r="B166" s="198"/>
      <c r="C166" s="201"/>
      <c r="D166" s="203"/>
      <c r="E166" s="68">
        <f t="shared" si="5"/>
        <v>0</v>
      </c>
      <c r="F166" s="89" t="s">
        <v>196</v>
      </c>
      <c r="G166" s="78"/>
      <c r="H166" s="346"/>
    </row>
    <row r="167" spans="1:8" s="89" customFormat="1" hidden="1">
      <c r="A167" s="348"/>
      <c r="B167" s="198"/>
      <c r="C167" s="201"/>
      <c r="D167" s="203"/>
      <c r="E167" s="68">
        <f t="shared" si="5"/>
        <v>0</v>
      </c>
      <c r="F167" s="89" t="s">
        <v>196</v>
      </c>
      <c r="G167" s="78"/>
      <c r="H167" s="348"/>
    </row>
    <row r="168" spans="1:8" s="89" customFormat="1" hidden="1">
      <c r="A168" s="348"/>
      <c r="B168" s="198"/>
      <c r="C168" s="201"/>
      <c r="D168" s="203"/>
      <c r="E168" s="68">
        <f t="shared" si="5"/>
        <v>0</v>
      </c>
      <c r="F168" s="89" t="s">
        <v>196</v>
      </c>
      <c r="G168" s="78"/>
      <c r="H168" s="346"/>
    </row>
    <row r="169" spans="1:8" s="89" customFormat="1" hidden="1">
      <c r="A169" s="348"/>
      <c r="B169" s="198"/>
      <c r="C169" s="201"/>
      <c r="D169" s="203"/>
      <c r="E169" s="68">
        <f t="shared" ref="E169:E200" si="6">ROUND(C169*D169,2)</f>
        <v>0</v>
      </c>
      <c r="F169" s="89" t="s">
        <v>196</v>
      </c>
      <c r="G169" s="78"/>
      <c r="H169" s="348"/>
    </row>
    <row r="170" spans="1:8" s="89" customFormat="1" hidden="1">
      <c r="A170" s="348"/>
      <c r="B170" s="198"/>
      <c r="C170" s="201"/>
      <c r="D170" s="203"/>
      <c r="E170" s="68">
        <f t="shared" si="6"/>
        <v>0</v>
      </c>
      <c r="F170" s="89" t="s">
        <v>196</v>
      </c>
      <c r="G170" s="78"/>
      <c r="H170" s="346"/>
    </row>
    <row r="171" spans="1:8" s="89" customFormat="1" hidden="1">
      <c r="A171" s="348"/>
      <c r="B171" s="198"/>
      <c r="C171" s="201"/>
      <c r="D171" s="203"/>
      <c r="E171" s="68">
        <f t="shared" si="6"/>
        <v>0</v>
      </c>
      <c r="F171" s="89" t="s">
        <v>196</v>
      </c>
      <c r="G171" s="78"/>
      <c r="H171" s="348"/>
    </row>
    <row r="172" spans="1:8" s="89" customFormat="1" hidden="1">
      <c r="A172" s="348"/>
      <c r="B172" s="198"/>
      <c r="C172" s="201"/>
      <c r="D172" s="203"/>
      <c r="E172" s="68">
        <f t="shared" si="6"/>
        <v>0</v>
      </c>
      <c r="F172" s="89" t="s">
        <v>196</v>
      </c>
      <c r="G172" s="78"/>
      <c r="H172" s="346"/>
    </row>
    <row r="173" spans="1:8" s="89" customFormat="1" hidden="1">
      <c r="A173" s="348"/>
      <c r="B173" s="198"/>
      <c r="C173" s="201"/>
      <c r="D173" s="203"/>
      <c r="E173" s="68">
        <f t="shared" si="6"/>
        <v>0</v>
      </c>
      <c r="F173" s="89" t="s">
        <v>196</v>
      </c>
      <c r="G173" s="78"/>
      <c r="H173" s="348"/>
    </row>
    <row r="174" spans="1:8" s="89" customFormat="1" hidden="1">
      <c r="A174" s="348"/>
      <c r="B174" s="198"/>
      <c r="C174" s="201"/>
      <c r="D174" s="203"/>
      <c r="E174" s="68">
        <f t="shared" si="6"/>
        <v>0</v>
      </c>
      <c r="F174" s="89" t="s">
        <v>196</v>
      </c>
      <c r="G174" s="78"/>
      <c r="H174" s="346"/>
    </row>
    <row r="175" spans="1:8" s="89" customFormat="1" hidden="1">
      <c r="A175" s="348"/>
      <c r="B175" s="198"/>
      <c r="C175" s="201"/>
      <c r="D175" s="203"/>
      <c r="E175" s="68">
        <f t="shared" si="6"/>
        <v>0</v>
      </c>
      <c r="F175" s="89" t="s">
        <v>196</v>
      </c>
      <c r="G175" s="78"/>
      <c r="H175" s="348"/>
    </row>
    <row r="176" spans="1:8" s="89" customFormat="1" hidden="1">
      <c r="A176" s="348"/>
      <c r="B176" s="198"/>
      <c r="C176" s="201"/>
      <c r="D176" s="203"/>
      <c r="E176" s="68">
        <f t="shared" si="6"/>
        <v>0</v>
      </c>
      <c r="F176" s="89" t="s">
        <v>196</v>
      </c>
      <c r="G176" s="78"/>
      <c r="H176" s="346"/>
    </row>
    <row r="177" spans="1:8" s="89" customFormat="1" hidden="1">
      <c r="A177" s="348"/>
      <c r="B177" s="198"/>
      <c r="C177" s="201"/>
      <c r="D177" s="203"/>
      <c r="E177" s="68">
        <f t="shared" si="6"/>
        <v>0</v>
      </c>
      <c r="F177" s="89" t="s">
        <v>196</v>
      </c>
      <c r="G177" s="78"/>
      <c r="H177" s="348"/>
    </row>
    <row r="178" spans="1:8" s="89" customFormat="1" hidden="1">
      <c r="A178" s="348"/>
      <c r="B178" s="198"/>
      <c r="C178" s="201"/>
      <c r="D178" s="203"/>
      <c r="E178" s="68">
        <f t="shared" si="6"/>
        <v>0</v>
      </c>
      <c r="F178" s="89" t="s">
        <v>196</v>
      </c>
      <c r="G178" s="78"/>
      <c r="H178" s="346"/>
    </row>
    <row r="179" spans="1:8" s="89" customFormat="1" hidden="1">
      <c r="A179" s="348"/>
      <c r="B179" s="198"/>
      <c r="C179" s="201"/>
      <c r="D179" s="203"/>
      <c r="E179" s="68">
        <f t="shared" si="6"/>
        <v>0</v>
      </c>
      <c r="F179" s="89" t="s">
        <v>196</v>
      </c>
      <c r="G179" s="78"/>
      <c r="H179" s="348"/>
    </row>
    <row r="180" spans="1:8" s="89" customFormat="1" hidden="1">
      <c r="A180" s="348"/>
      <c r="B180" s="198"/>
      <c r="C180" s="201"/>
      <c r="D180" s="203"/>
      <c r="E180" s="68">
        <f t="shared" si="6"/>
        <v>0</v>
      </c>
      <c r="F180" s="89" t="s">
        <v>196</v>
      </c>
      <c r="G180" s="78"/>
      <c r="H180" s="346"/>
    </row>
    <row r="181" spans="1:8" s="89" customFormat="1" hidden="1">
      <c r="A181" s="348"/>
      <c r="B181" s="198"/>
      <c r="C181" s="201"/>
      <c r="D181" s="203"/>
      <c r="E181" s="68">
        <f t="shared" si="6"/>
        <v>0</v>
      </c>
      <c r="F181" s="89" t="s">
        <v>196</v>
      </c>
      <c r="G181" s="78"/>
      <c r="H181" s="348"/>
    </row>
    <row r="182" spans="1:8" s="89" customFormat="1" hidden="1">
      <c r="A182" s="348"/>
      <c r="B182" s="198"/>
      <c r="C182" s="201"/>
      <c r="D182" s="203"/>
      <c r="E182" s="68">
        <f t="shared" si="6"/>
        <v>0</v>
      </c>
      <c r="F182" s="89" t="s">
        <v>196</v>
      </c>
      <c r="G182" s="78"/>
      <c r="H182" s="346"/>
    </row>
    <row r="183" spans="1:8" s="89" customFormat="1" hidden="1">
      <c r="A183" s="348"/>
      <c r="B183" s="198"/>
      <c r="C183" s="201"/>
      <c r="D183" s="203"/>
      <c r="E183" s="68">
        <f t="shared" si="6"/>
        <v>0</v>
      </c>
      <c r="F183" s="89" t="s">
        <v>196</v>
      </c>
      <c r="G183" s="78"/>
      <c r="H183" s="348"/>
    </row>
    <row r="184" spans="1:8" s="89" customFormat="1" hidden="1">
      <c r="A184" s="348"/>
      <c r="B184" s="198"/>
      <c r="C184" s="201"/>
      <c r="D184" s="203"/>
      <c r="E184" s="68">
        <f t="shared" si="6"/>
        <v>0</v>
      </c>
      <c r="F184" s="89" t="s">
        <v>196</v>
      </c>
      <c r="G184" s="78"/>
      <c r="H184" s="346"/>
    </row>
    <row r="185" spans="1:8" s="89" customFormat="1" hidden="1">
      <c r="A185" s="348"/>
      <c r="B185" s="198"/>
      <c r="C185" s="201"/>
      <c r="D185" s="203"/>
      <c r="E185" s="68">
        <f t="shared" si="6"/>
        <v>0</v>
      </c>
      <c r="F185" s="89" t="s">
        <v>196</v>
      </c>
      <c r="G185" s="78"/>
      <c r="H185" s="348"/>
    </row>
    <row r="186" spans="1:8" s="89" customFormat="1" hidden="1">
      <c r="A186" s="348"/>
      <c r="B186" s="198"/>
      <c r="C186" s="201"/>
      <c r="D186" s="203"/>
      <c r="E186" s="68">
        <f t="shared" si="6"/>
        <v>0</v>
      </c>
      <c r="F186" s="89" t="s">
        <v>196</v>
      </c>
      <c r="G186" s="78"/>
      <c r="H186" s="346"/>
    </row>
    <row r="187" spans="1:8" s="89" customFormat="1" hidden="1">
      <c r="A187" s="348"/>
      <c r="B187" s="198"/>
      <c r="C187" s="201"/>
      <c r="D187" s="203"/>
      <c r="E187" s="68">
        <f t="shared" si="6"/>
        <v>0</v>
      </c>
      <c r="F187" s="89" t="s">
        <v>196</v>
      </c>
      <c r="G187" s="78"/>
      <c r="H187" s="348"/>
    </row>
    <row r="188" spans="1:8" s="89" customFormat="1" hidden="1">
      <c r="A188" s="348"/>
      <c r="B188" s="198"/>
      <c r="C188" s="201"/>
      <c r="D188" s="203"/>
      <c r="E188" s="68">
        <f t="shared" si="6"/>
        <v>0</v>
      </c>
      <c r="F188" s="89" t="s">
        <v>196</v>
      </c>
      <c r="G188" s="78"/>
      <c r="H188" s="346"/>
    </row>
    <row r="189" spans="1:8" s="89" customFormat="1" hidden="1">
      <c r="A189" s="348"/>
      <c r="B189" s="198"/>
      <c r="C189" s="201"/>
      <c r="D189" s="203"/>
      <c r="E189" s="68">
        <f t="shared" si="6"/>
        <v>0</v>
      </c>
      <c r="F189" s="89" t="s">
        <v>196</v>
      </c>
      <c r="G189" s="78"/>
      <c r="H189" s="348"/>
    </row>
    <row r="190" spans="1:8" s="89" customFormat="1" hidden="1">
      <c r="A190" s="348"/>
      <c r="B190" s="198"/>
      <c r="C190" s="201"/>
      <c r="D190" s="203"/>
      <c r="E190" s="68">
        <f t="shared" si="6"/>
        <v>0</v>
      </c>
      <c r="F190" s="89" t="s">
        <v>196</v>
      </c>
      <c r="G190" s="78"/>
      <c r="H190" s="346"/>
    </row>
    <row r="191" spans="1:8" s="89" customFormat="1" hidden="1">
      <c r="A191" s="348"/>
      <c r="B191" s="198"/>
      <c r="C191" s="201"/>
      <c r="D191" s="203"/>
      <c r="E191" s="68">
        <f t="shared" si="6"/>
        <v>0</v>
      </c>
      <c r="F191" s="89" t="s">
        <v>196</v>
      </c>
      <c r="G191" s="78"/>
      <c r="H191" s="348"/>
    </row>
    <row r="192" spans="1:8" s="89" customFormat="1" hidden="1">
      <c r="A192" s="348"/>
      <c r="B192" s="198"/>
      <c r="C192" s="201"/>
      <c r="D192" s="203"/>
      <c r="E192" s="68">
        <f t="shared" si="6"/>
        <v>0</v>
      </c>
      <c r="F192" s="89" t="s">
        <v>196</v>
      </c>
      <c r="G192" s="78"/>
      <c r="H192" s="346"/>
    </row>
    <row r="193" spans="1:8" s="89" customFormat="1" hidden="1">
      <c r="A193" s="348"/>
      <c r="B193" s="198"/>
      <c r="C193" s="201"/>
      <c r="D193" s="203"/>
      <c r="E193" s="68">
        <f t="shared" si="6"/>
        <v>0</v>
      </c>
      <c r="F193" s="89" t="s">
        <v>196</v>
      </c>
      <c r="G193" s="78"/>
      <c r="H193" s="348"/>
    </row>
    <row r="194" spans="1:8" s="89" customFormat="1" hidden="1">
      <c r="A194" s="348"/>
      <c r="B194" s="198"/>
      <c r="C194" s="201"/>
      <c r="D194" s="203"/>
      <c r="E194" s="68">
        <f t="shared" si="6"/>
        <v>0</v>
      </c>
      <c r="F194" s="89" t="s">
        <v>196</v>
      </c>
      <c r="G194" s="78"/>
      <c r="H194" s="346"/>
    </row>
    <row r="195" spans="1:8" s="89" customFormat="1" hidden="1">
      <c r="A195" s="348"/>
      <c r="B195" s="198"/>
      <c r="C195" s="201"/>
      <c r="D195" s="203"/>
      <c r="E195" s="68">
        <f t="shared" si="6"/>
        <v>0</v>
      </c>
      <c r="F195" s="89" t="s">
        <v>196</v>
      </c>
      <c r="G195" s="78"/>
      <c r="H195" s="348"/>
    </row>
    <row r="196" spans="1:8" s="89" customFormat="1" hidden="1">
      <c r="A196" s="348"/>
      <c r="B196" s="198"/>
      <c r="C196" s="201"/>
      <c r="D196" s="203"/>
      <c r="E196" s="68">
        <f t="shared" si="6"/>
        <v>0</v>
      </c>
      <c r="F196" s="89" t="s">
        <v>196</v>
      </c>
      <c r="G196" s="78"/>
      <c r="H196" s="346"/>
    </row>
    <row r="197" spans="1:8" s="89" customFormat="1" hidden="1">
      <c r="A197" s="348"/>
      <c r="B197" s="198"/>
      <c r="C197" s="201"/>
      <c r="D197" s="203"/>
      <c r="E197" s="68">
        <f t="shared" si="6"/>
        <v>0</v>
      </c>
      <c r="F197" s="89" t="s">
        <v>196</v>
      </c>
      <c r="G197" s="78"/>
      <c r="H197" s="348"/>
    </row>
    <row r="198" spans="1:8" s="89" customFormat="1" hidden="1">
      <c r="A198" s="348"/>
      <c r="B198" s="198"/>
      <c r="C198" s="201"/>
      <c r="D198" s="203"/>
      <c r="E198" s="68">
        <f t="shared" si="6"/>
        <v>0</v>
      </c>
      <c r="F198" s="89" t="s">
        <v>196</v>
      </c>
      <c r="G198" s="78"/>
      <c r="H198" s="346"/>
    </row>
    <row r="199" spans="1:8" s="89" customFormat="1" hidden="1">
      <c r="A199" s="348"/>
      <c r="B199" s="198"/>
      <c r="C199" s="201"/>
      <c r="D199" s="203"/>
      <c r="E199" s="68">
        <f t="shared" si="6"/>
        <v>0</v>
      </c>
      <c r="F199" s="89" t="s">
        <v>196</v>
      </c>
      <c r="G199" s="78"/>
      <c r="H199" s="348"/>
    </row>
    <row r="200" spans="1:8" s="89" customFormat="1" hidden="1">
      <c r="A200" s="348"/>
      <c r="B200" s="198"/>
      <c r="C200" s="201"/>
      <c r="D200" s="203"/>
      <c r="E200" s="68">
        <f t="shared" si="6"/>
        <v>0</v>
      </c>
      <c r="F200" s="89" t="s">
        <v>196</v>
      </c>
      <c r="G200" s="78"/>
      <c r="H200" s="346"/>
    </row>
    <row r="201" spans="1:8" s="89" customFormat="1" hidden="1">
      <c r="A201" s="348"/>
      <c r="B201" s="198"/>
      <c r="C201" s="201"/>
      <c r="D201" s="203"/>
      <c r="E201" s="68">
        <f t="shared" ref="E201:E232" si="7">ROUND(C201*D201,2)</f>
        <v>0</v>
      </c>
      <c r="F201" s="89" t="s">
        <v>196</v>
      </c>
      <c r="G201" s="78"/>
      <c r="H201" s="348"/>
    </row>
    <row r="202" spans="1:8" s="89" customFormat="1" hidden="1">
      <c r="A202" s="348"/>
      <c r="B202" s="198"/>
      <c r="C202" s="201"/>
      <c r="D202" s="203"/>
      <c r="E202" s="68">
        <f t="shared" si="7"/>
        <v>0</v>
      </c>
      <c r="F202" s="89" t="s">
        <v>196</v>
      </c>
      <c r="G202" s="78"/>
      <c r="H202" s="346"/>
    </row>
    <row r="203" spans="1:8" s="89" customFormat="1" hidden="1">
      <c r="A203" s="348"/>
      <c r="B203" s="198"/>
      <c r="C203" s="201"/>
      <c r="D203" s="203"/>
      <c r="E203" s="68">
        <f t="shared" si="7"/>
        <v>0</v>
      </c>
      <c r="F203" s="89" t="s">
        <v>196</v>
      </c>
      <c r="G203" s="78"/>
      <c r="H203" s="348"/>
    </row>
    <row r="204" spans="1:8" s="89" customFormat="1" hidden="1">
      <c r="A204" s="348"/>
      <c r="B204" s="198"/>
      <c r="C204" s="201"/>
      <c r="D204" s="203"/>
      <c r="E204" s="68">
        <f t="shared" si="7"/>
        <v>0</v>
      </c>
      <c r="F204" s="89" t="s">
        <v>196</v>
      </c>
      <c r="G204" s="78"/>
      <c r="H204" s="346"/>
    </row>
    <row r="205" spans="1:8" s="89" customFormat="1" hidden="1">
      <c r="A205" s="348"/>
      <c r="B205" s="198"/>
      <c r="C205" s="201"/>
      <c r="D205" s="203"/>
      <c r="E205" s="68">
        <f t="shared" si="7"/>
        <v>0</v>
      </c>
      <c r="F205" s="89" t="s">
        <v>196</v>
      </c>
      <c r="G205" s="78"/>
      <c r="H205" s="348"/>
    </row>
    <row r="206" spans="1:8" s="89" customFormat="1" hidden="1">
      <c r="A206" s="348"/>
      <c r="B206" s="198"/>
      <c r="C206" s="201"/>
      <c r="D206" s="203"/>
      <c r="E206" s="68">
        <f t="shared" si="7"/>
        <v>0</v>
      </c>
      <c r="F206" s="89" t="s">
        <v>196</v>
      </c>
      <c r="G206" s="78"/>
      <c r="H206" s="346"/>
    </row>
    <row r="207" spans="1:8" s="89" customFormat="1" hidden="1">
      <c r="A207" s="348"/>
      <c r="B207" s="198"/>
      <c r="C207" s="201"/>
      <c r="D207" s="203"/>
      <c r="E207" s="68">
        <f t="shared" si="7"/>
        <v>0</v>
      </c>
      <c r="F207" s="89" t="s">
        <v>196</v>
      </c>
      <c r="G207" s="78"/>
      <c r="H207" s="348"/>
    </row>
    <row r="208" spans="1:8" s="89" customFormat="1" hidden="1">
      <c r="A208" s="348"/>
      <c r="B208" s="198"/>
      <c r="C208" s="201"/>
      <c r="D208" s="203"/>
      <c r="E208" s="68">
        <f t="shared" si="7"/>
        <v>0</v>
      </c>
      <c r="F208" s="89" t="s">
        <v>196</v>
      </c>
      <c r="G208" s="78"/>
      <c r="H208" s="346"/>
    </row>
    <row r="209" spans="1:8" s="89" customFormat="1" hidden="1">
      <c r="A209" s="348"/>
      <c r="B209" s="198"/>
      <c r="C209" s="201"/>
      <c r="D209" s="203"/>
      <c r="E209" s="68">
        <f t="shared" si="7"/>
        <v>0</v>
      </c>
      <c r="F209" s="89" t="s">
        <v>196</v>
      </c>
      <c r="G209" s="78"/>
      <c r="H209" s="348"/>
    </row>
    <row r="210" spans="1:8" s="89" customFormat="1" hidden="1">
      <c r="A210" s="348"/>
      <c r="B210" s="198"/>
      <c r="C210" s="201"/>
      <c r="D210" s="203"/>
      <c r="E210" s="68">
        <f t="shared" si="7"/>
        <v>0</v>
      </c>
      <c r="F210" s="89" t="s">
        <v>196</v>
      </c>
      <c r="G210" s="78"/>
      <c r="H210" s="346"/>
    </row>
    <row r="211" spans="1:8" s="89" customFormat="1" hidden="1">
      <c r="A211" s="348"/>
      <c r="B211" s="198"/>
      <c r="C211" s="201"/>
      <c r="D211" s="203"/>
      <c r="E211" s="68">
        <f t="shared" si="7"/>
        <v>0</v>
      </c>
      <c r="F211" s="89" t="s">
        <v>196</v>
      </c>
      <c r="G211" s="78"/>
      <c r="H211" s="348"/>
    </row>
    <row r="212" spans="1:8" s="89" customFormat="1" hidden="1">
      <c r="A212" s="348"/>
      <c r="B212" s="198"/>
      <c r="C212" s="201"/>
      <c r="D212" s="203"/>
      <c r="E212" s="68">
        <f t="shared" si="7"/>
        <v>0</v>
      </c>
      <c r="F212" s="89" t="s">
        <v>196</v>
      </c>
      <c r="G212" s="78"/>
      <c r="H212" s="346"/>
    </row>
    <row r="213" spans="1:8" s="89" customFormat="1" hidden="1">
      <c r="A213" s="348"/>
      <c r="B213" s="198"/>
      <c r="C213" s="201"/>
      <c r="D213" s="203"/>
      <c r="E213" s="68">
        <f t="shared" si="7"/>
        <v>0</v>
      </c>
      <c r="F213" s="89" t="s">
        <v>196</v>
      </c>
      <c r="G213" s="78"/>
      <c r="H213" s="348"/>
    </row>
    <row r="214" spans="1:8" s="89" customFormat="1" hidden="1">
      <c r="A214" s="348"/>
      <c r="B214" s="198"/>
      <c r="C214" s="201"/>
      <c r="D214" s="203"/>
      <c r="E214" s="68">
        <f t="shared" si="7"/>
        <v>0</v>
      </c>
      <c r="F214" s="89" t="s">
        <v>196</v>
      </c>
      <c r="G214" s="78"/>
      <c r="H214" s="346"/>
    </row>
    <row r="215" spans="1:8" s="89" customFormat="1" hidden="1">
      <c r="A215" s="348"/>
      <c r="B215" s="198"/>
      <c r="C215" s="201"/>
      <c r="D215" s="203"/>
      <c r="E215" s="68">
        <f t="shared" si="7"/>
        <v>0</v>
      </c>
      <c r="F215" s="89" t="s">
        <v>196</v>
      </c>
      <c r="G215" s="78"/>
      <c r="H215" s="348"/>
    </row>
    <row r="216" spans="1:8" s="89" customFormat="1" hidden="1">
      <c r="A216" s="348"/>
      <c r="B216" s="198"/>
      <c r="C216" s="201"/>
      <c r="D216" s="203"/>
      <c r="E216" s="68">
        <f t="shared" si="7"/>
        <v>0</v>
      </c>
      <c r="F216" s="89" t="s">
        <v>196</v>
      </c>
      <c r="G216" s="78"/>
      <c r="H216" s="346"/>
    </row>
    <row r="217" spans="1:8" s="89" customFormat="1" hidden="1">
      <c r="A217" s="348"/>
      <c r="B217" s="198"/>
      <c r="C217" s="201"/>
      <c r="D217" s="203"/>
      <c r="E217" s="68">
        <f t="shared" si="7"/>
        <v>0</v>
      </c>
      <c r="F217" s="89" t="s">
        <v>196</v>
      </c>
      <c r="G217" s="78"/>
      <c r="H217" s="348"/>
    </row>
    <row r="218" spans="1:8" s="89" customFormat="1" hidden="1">
      <c r="A218" s="348"/>
      <c r="B218" s="198"/>
      <c r="C218" s="201"/>
      <c r="D218" s="203"/>
      <c r="E218" s="68">
        <f t="shared" si="7"/>
        <v>0</v>
      </c>
      <c r="F218" s="89" t="s">
        <v>196</v>
      </c>
      <c r="G218" s="78"/>
      <c r="H218" s="346"/>
    </row>
    <row r="219" spans="1:8" s="89" customFormat="1" hidden="1">
      <c r="A219" s="348"/>
      <c r="B219" s="198"/>
      <c r="C219" s="201"/>
      <c r="D219" s="203"/>
      <c r="E219" s="68">
        <f t="shared" si="7"/>
        <v>0</v>
      </c>
      <c r="F219" s="89" t="s">
        <v>196</v>
      </c>
      <c r="G219" s="78"/>
      <c r="H219" s="348"/>
    </row>
    <row r="220" spans="1:8" s="89" customFormat="1" hidden="1">
      <c r="A220" s="348"/>
      <c r="B220" s="198"/>
      <c r="C220" s="201"/>
      <c r="D220" s="203"/>
      <c r="E220" s="68">
        <f t="shared" si="7"/>
        <v>0</v>
      </c>
      <c r="F220" s="89" t="s">
        <v>196</v>
      </c>
      <c r="G220" s="78"/>
      <c r="H220" s="346"/>
    </row>
    <row r="221" spans="1:8" s="89" customFormat="1" hidden="1">
      <c r="A221" s="348"/>
      <c r="B221" s="198"/>
      <c r="C221" s="201"/>
      <c r="D221" s="203"/>
      <c r="E221" s="68">
        <f t="shared" si="7"/>
        <v>0</v>
      </c>
      <c r="F221" s="89" t="s">
        <v>196</v>
      </c>
      <c r="G221" s="78"/>
      <c r="H221" s="348"/>
    </row>
    <row r="222" spans="1:8" s="89" customFormat="1" hidden="1">
      <c r="A222" s="348"/>
      <c r="B222" s="198"/>
      <c r="C222" s="201"/>
      <c r="D222" s="203"/>
      <c r="E222" s="68">
        <f t="shared" si="7"/>
        <v>0</v>
      </c>
      <c r="F222" s="89" t="s">
        <v>196</v>
      </c>
      <c r="G222" s="78"/>
      <c r="H222" s="346"/>
    </row>
    <row r="223" spans="1:8" s="89" customFormat="1" hidden="1">
      <c r="A223" s="348"/>
      <c r="B223" s="198"/>
      <c r="C223" s="201"/>
      <c r="D223" s="203"/>
      <c r="E223" s="68">
        <f t="shared" si="7"/>
        <v>0</v>
      </c>
      <c r="F223" s="89" t="s">
        <v>196</v>
      </c>
      <c r="G223" s="78"/>
      <c r="H223" s="348"/>
    </row>
    <row r="224" spans="1:8" s="89" customFormat="1" hidden="1">
      <c r="A224" s="348"/>
      <c r="B224" s="198"/>
      <c r="C224" s="201"/>
      <c r="D224" s="203"/>
      <c r="E224" s="68">
        <f t="shared" si="7"/>
        <v>0</v>
      </c>
      <c r="F224" s="89" t="s">
        <v>196</v>
      </c>
      <c r="G224" s="78"/>
      <c r="H224" s="346"/>
    </row>
    <row r="225" spans="1:8" s="89" customFormat="1" hidden="1">
      <c r="A225" s="348"/>
      <c r="B225" s="198"/>
      <c r="C225" s="201"/>
      <c r="D225" s="203"/>
      <c r="E225" s="68">
        <f t="shared" si="7"/>
        <v>0</v>
      </c>
      <c r="F225" s="89" t="s">
        <v>196</v>
      </c>
      <c r="G225" s="78"/>
      <c r="H225" s="348"/>
    </row>
    <row r="226" spans="1:8" s="89" customFormat="1" hidden="1">
      <c r="A226" s="348"/>
      <c r="B226" s="198"/>
      <c r="C226" s="201"/>
      <c r="D226" s="203"/>
      <c r="E226" s="68">
        <f t="shared" si="7"/>
        <v>0</v>
      </c>
      <c r="F226" s="89" t="s">
        <v>196</v>
      </c>
      <c r="G226" s="78"/>
      <c r="H226" s="346"/>
    </row>
    <row r="227" spans="1:8" s="89" customFormat="1" hidden="1">
      <c r="A227" s="348"/>
      <c r="B227" s="198"/>
      <c r="C227" s="201"/>
      <c r="D227" s="203"/>
      <c r="E227" s="68">
        <f t="shared" si="7"/>
        <v>0</v>
      </c>
      <c r="F227" s="89" t="s">
        <v>196</v>
      </c>
      <c r="G227" s="78"/>
      <c r="H227" s="348"/>
    </row>
    <row r="228" spans="1:8" s="89" customFormat="1" hidden="1">
      <c r="A228" s="348"/>
      <c r="B228" s="198"/>
      <c r="C228" s="201"/>
      <c r="D228" s="203"/>
      <c r="E228" s="68">
        <f t="shared" si="7"/>
        <v>0</v>
      </c>
      <c r="F228" s="89" t="s">
        <v>196</v>
      </c>
      <c r="G228" s="78"/>
      <c r="H228" s="346"/>
    </row>
    <row r="229" spans="1:8" s="89" customFormat="1" hidden="1">
      <c r="A229" s="348"/>
      <c r="B229" s="198"/>
      <c r="C229" s="201"/>
      <c r="D229" s="203"/>
      <c r="E229" s="68">
        <f t="shared" si="7"/>
        <v>0</v>
      </c>
      <c r="F229" s="89" t="s">
        <v>196</v>
      </c>
      <c r="G229" s="78"/>
      <c r="H229" s="348"/>
    </row>
    <row r="230" spans="1:8" s="89" customFormat="1" hidden="1">
      <c r="A230" s="348"/>
      <c r="B230" s="198"/>
      <c r="C230" s="201"/>
      <c r="D230" s="203"/>
      <c r="E230" s="68">
        <f t="shared" si="7"/>
        <v>0</v>
      </c>
      <c r="F230" s="89" t="s">
        <v>196</v>
      </c>
      <c r="G230" s="78"/>
      <c r="H230" s="346"/>
    </row>
    <row r="231" spans="1:8" s="89" customFormat="1" hidden="1">
      <c r="A231" s="348"/>
      <c r="B231" s="198"/>
      <c r="C231" s="201"/>
      <c r="D231" s="203"/>
      <c r="E231" s="68">
        <f t="shared" si="7"/>
        <v>0</v>
      </c>
      <c r="F231" s="89" t="s">
        <v>196</v>
      </c>
      <c r="G231" s="78"/>
      <c r="H231" s="348"/>
    </row>
    <row r="232" spans="1:8" s="89" customFormat="1" hidden="1">
      <c r="A232" s="348"/>
      <c r="B232" s="198"/>
      <c r="C232" s="201"/>
      <c r="D232" s="203"/>
      <c r="E232" s="68">
        <f t="shared" si="7"/>
        <v>0</v>
      </c>
      <c r="F232" s="89" t="s">
        <v>196</v>
      </c>
      <c r="G232" s="78"/>
      <c r="H232" s="346"/>
    </row>
    <row r="233" spans="1:8" s="89" customFormat="1" hidden="1">
      <c r="A233" s="348"/>
      <c r="B233" s="198"/>
      <c r="C233" s="201"/>
      <c r="D233" s="203"/>
      <c r="E233" s="68">
        <f t="shared" ref="E233:E264" si="8">ROUND(C233*D233,2)</f>
        <v>0</v>
      </c>
      <c r="F233" s="89" t="s">
        <v>196</v>
      </c>
      <c r="G233" s="78"/>
      <c r="H233" s="348"/>
    </row>
    <row r="234" spans="1:8" s="89" customFormat="1" hidden="1">
      <c r="A234" s="348"/>
      <c r="B234" s="198"/>
      <c r="C234" s="201"/>
      <c r="D234" s="203"/>
      <c r="E234" s="68">
        <f t="shared" si="8"/>
        <v>0</v>
      </c>
      <c r="F234" s="89" t="s">
        <v>196</v>
      </c>
      <c r="G234" s="78"/>
      <c r="H234" s="346"/>
    </row>
    <row r="235" spans="1:8" s="89" customFormat="1" hidden="1">
      <c r="A235" s="348"/>
      <c r="B235" s="198"/>
      <c r="C235" s="201"/>
      <c r="D235" s="203"/>
      <c r="E235" s="68">
        <f t="shared" si="8"/>
        <v>0</v>
      </c>
      <c r="F235" s="89" t="s">
        <v>196</v>
      </c>
      <c r="G235" s="78"/>
      <c r="H235" s="348"/>
    </row>
    <row r="236" spans="1:8" s="89" customFormat="1" hidden="1">
      <c r="A236" s="348"/>
      <c r="B236" s="198"/>
      <c r="C236" s="201"/>
      <c r="D236" s="203"/>
      <c r="E236" s="68">
        <f t="shared" si="8"/>
        <v>0</v>
      </c>
      <c r="F236" s="89" t="s">
        <v>196</v>
      </c>
      <c r="G236" s="78"/>
      <c r="H236" s="346"/>
    </row>
    <row r="237" spans="1:8" s="89" customFormat="1" hidden="1">
      <c r="A237" s="348"/>
      <c r="B237" s="198"/>
      <c r="C237" s="201"/>
      <c r="D237" s="203"/>
      <c r="E237" s="68">
        <f t="shared" si="8"/>
        <v>0</v>
      </c>
      <c r="F237" s="89" t="s">
        <v>196</v>
      </c>
      <c r="G237" s="78"/>
      <c r="H237" s="348"/>
    </row>
    <row r="238" spans="1:8" s="89" customFormat="1" hidden="1">
      <c r="A238" s="348"/>
      <c r="B238" s="198"/>
      <c r="C238" s="201"/>
      <c r="D238" s="203"/>
      <c r="E238" s="68">
        <f t="shared" si="8"/>
        <v>0</v>
      </c>
      <c r="F238" s="89" t="s">
        <v>196</v>
      </c>
      <c r="G238" s="78"/>
      <c r="H238" s="346"/>
    </row>
    <row r="239" spans="1:8" s="89" customFormat="1" hidden="1">
      <c r="A239" s="348"/>
      <c r="B239" s="198"/>
      <c r="C239" s="201"/>
      <c r="D239" s="203"/>
      <c r="E239" s="68">
        <f t="shared" si="8"/>
        <v>0</v>
      </c>
      <c r="F239" s="89" t="s">
        <v>196</v>
      </c>
      <c r="G239" s="78"/>
      <c r="H239" s="348"/>
    </row>
    <row r="240" spans="1:8" s="89" customFormat="1" hidden="1">
      <c r="A240" s="348"/>
      <c r="B240" s="198"/>
      <c r="C240" s="201"/>
      <c r="D240" s="203"/>
      <c r="E240" s="68">
        <f t="shared" si="8"/>
        <v>0</v>
      </c>
      <c r="F240" s="89" t="s">
        <v>196</v>
      </c>
      <c r="G240" s="78"/>
      <c r="H240" s="346"/>
    </row>
    <row r="241" spans="1:8" s="89" customFormat="1" hidden="1">
      <c r="A241" s="348"/>
      <c r="B241" s="198"/>
      <c r="C241" s="201"/>
      <c r="D241" s="203"/>
      <c r="E241" s="68">
        <f t="shared" si="8"/>
        <v>0</v>
      </c>
      <c r="F241" s="89" t="s">
        <v>196</v>
      </c>
      <c r="G241" s="78"/>
      <c r="H241" s="348"/>
    </row>
    <row r="242" spans="1:8" s="89" customFormat="1" hidden="1">
      <c r="A242" s="348"/>
      <c r="B242" s="198"/>
      <c r="C242" s="201"/>
      <c r="D242" s="203"/>
      <c r="E242" s="68">
        <f t="shared" si="8"/>
        <v>0</v>
      </c>
      <c r="F242" s="89" t="s">
        <v>196</v>
      </c>
      <c r="G242" s="78"/>
      <c r="H242" s="346"/>
    </row>
    <row r="243" spans="1:8" s="89" customFormat="1" hidden="1">
      <c r="A243" s="348"/>
      <c r="B243" s="198"/>
      <c r="C243" s="201"/>
      <c r="D243" s="203"/>
      <c r="E243" s="68">
        <f t="shared" si="8"/>
        <v>0</v>
      </c>
      <c r="F243" s="89" t="s">
        <v>196</v>
      </c>
      <c r="G243" s="78"/>
      <c r="H243" s="348"/>
    </row>
    <row r="244" spans="1:8" s="89" customFormat="1" hidden="1">
      <c r="A244" s="348"/>
      <c r="B244" s="198"/>
      <c r="C244" s="201"/>
      <c r="D244" s="203"/>
      <c r="E244" s="68">
        <f t="shared" si="8"/>
        <v>0</v>
      </c>
      <c r="F244" s="89" t="s">
        <v>196</v>
      </c>
      <c r="G244" s="78"/>
      <c r="H244" s="346"/>
    </row>
    <row r="245" spans="1:8" s="89" customFormat="1" hidden="1">
      <c r="A245" s="348"/>
      <c r="B245" s="198"/>
      <c r="C245" s="201"/>
      <c r="D245" s="203"/>
      <c r="E245" s="68">
        <f t="shared" si="8"/>
        <v>0</v>
      </c>
      <c r="F245" s="89" t="s">
        <v>196</v>
      </c>
      <c r="G245" s="78"/>
      <c r="H245" s="348"/>
    </row>
    <row r="246" spans="1:8" s="89" customFormat="1" hidden="1">
      <c r="A246" s="348"/>
      <c r="B246" s="198"/>
      <c r="C246" s="201"/>
      <c r="D246" s="203"/>
      <c r="E246" s="68">
        <f t="shared" si="8"/>
        <v>0</v>
      </c>
      <c r="F246" s="89" t="s">
        <v>196</v>
      </c>
      <c r="G246" s="78"/>
      <c r="H246" s="346"/>
    </row>
    <row r="247" spans="1:8" s="89" customFormat="1" hidden="1">
      <c r="A247" s="348"/>
      <c r="B247" s="198"/>
      <c r="C247" s="201"/>
      <c r="D247" s="203"/>
      <c r="E247" s="68">
        <f t="shared" si="8"/>
        <v>0</v>
      </c>
      <c r="F247" s="89" t="s">
        <v>196</v>
      </c>
      <c r="G247" s="78"/>
      <c r="H247" s="348"/>
    </row>
    <row r="248" spans="1:8" s="89" customFormat="1" hidden="1">
      <c r="A248" s="348"/>
      <c r="B248" s="198"/>
      <c r="C248" s="201"/>
      <c r="D248" s="203"/>
      <c r="E248" s="68">
        <f t="shared" si="8"/>
        <v>0</v>
      </c>
      <c r="F248" s="89" t="s">
        <v>196</v>
      </c>
      <c r="G248" s="78"/>
      <c r="H248" s="346"/>
    </row>
    <row r="249" spans="1:8" s="89" customFormat="1" hidden="1">
      <c r="A249" s="348"/>
      <c r="B249" s="198"/>
      <c r="C249" s="201"/>
      <c r="D249" s="203"/>
      <c r="E249" s="68">
        <f t="shared" si="8"/>
        <v>0</v>
      </c>
      <c r="F249" s="89" t="s">
        <v>196</v>
      </c>
      <c r="G249" s="78"/>
      <c r="H249" s="348"/>
    </row>
    <row r="250" spans="1:8" s="89" customFormat="1" hidden="1">
      <c r="A250" s="348"/>
      <c r="B250" s="198"/>
      <c r="C250" s="201"/>
      <c r="D250" s="203"/>
      <c r="E250" s="68">
        <f t="shared" si="8"/>
        <v>0</v>
      </c>
      <c r="F250" s="89" t="s">
        <v>196</v>
      </c>
      <c r="G250" s="78"/>
      <c r="H250" s="346"/>
    </row>
    <row r="251" spans="1:8" s="89" customFormat="1" hidden="1">
      <c r="A251" s="348"/>
      <c r="B251" s="198"/>
      <c r="C251" s="201"/>
      <c r="D251" s="203"/>
      <c r="E251" s="68">
        <f t="shared" si="8"/>
        <v>0</v>
      </c>
      <c r="F251" s="89" t="s">
        <v>196</v>
      </c>
      <c r="G251" s="78"/>
      <c r="H251" s="348"/>
    </row>
    <row r="252" spans="1:8" s="89" customFormat="1" hidden="1">
      <c r="A252" s="348"/>
      <c r="B252" s="198"/>
      <c r="C252" s="201"/>
      <c r="D252" s="203"/>
      <c r="E252" s="68">
        <f t="shared" si="8"/>
        <v>0</v>
      </c>
      <c r="F252" s="89" t="s">
        <v>196</v>
      </c>
      <c r="G252" s="78"/>
      <c r="H252" s="346"/>
    </row>
    <row r="253" spans="1:8" s="89" customFormat="1" hidden="1">
      <c r="A253" s="348"/>
      <c r="B253" s="198"/>
      <c r="C253" s="201"/>
      <c r="D253" s="203"/>
      <c r="E253" s="68">
        <f t="shared" si="8"/>
        <v>0</v>
      </c>
      <c r="F253" s="89" t="s">
        <v>196</v>
      </c>
      <c r="G253" s="78"/>
      <c r="H253" s="348"/>
    </row>
    <row r="254" spans="1:8" s="89" customFormat="1" hidden="1">
      <c r="A254" s="348"/>
      <c r="B254" s="198"/>
      <c r="C254" s="201"/>
      <c r="D254" s="203"/>
      <c r="E254" s="68">
        <f t="shared" si="8"/>
        <v>0</v>
      </c>
      <c r="F254" s="89" t="s">
        <v>196</v>
      </c>
      <c r="G254" s="78"/>
      <c r="H254" s="346"/>
    </row>
    <row r="255" spans="1:8" s="89" customFormat="1" hidden="1">
      <c r="A255" s="348"/>
      <c r="B255" s="198"/>
      <c r="C255" s="201"/>
      <c r="D255" s="203"/>
      <c r="E255" s="68">
        <f t="shared" si="8"/>
        <v>0</v>
      </c>
      <c r="F255" s="89" t="s">
        <v>196</v>
      </c>
      <c r="G255" s="78"/>
      <c r="H255" s="348"/>
    </row>
    <row r="256" spans="1:8" s="89" customFormat="1" hidden="1">
      <c r="A256" s="348"/>
      <c r="B256" s="198"/>
      <c r="C256" s="201"/>
      <c r="D256" s="203"/>
      <c r="E256" s="68">
        <f t="shared" si="8"/>
        <v>0</v>
      </c>
      <c r="F256" s="89" t="s">
        <v>196</v>
      </c>
      <c r="G256" s="78"/>
      <c r="H256" s="346"/>
    </row>
    <row r="257" spans="1:17" s="89" customFormat="1" hidden="1">
      <c r="A257" s="348"/>
      <c r="B257" s="198"/>
      <c r="C257" s="201"/>
      <c r="D257" s="203"/>
      <c r="E257" s="68">
        <f t="shared" si="8"/>
        <v>0</v>
      </c>
      <c r="F257" s="89" t="s">
        <v>196</v>
      </c>
      <c r="G257" s="78"/>
      <c r="H257" s="348"/>
    </row>
    <row r="258" spans="1:17" s="89" customFormat="1" hidden="1">
      <c r="A258" s="348"/>
      <c r="B258" s="198"/>
      <c r="C258" s="201"/>
      <c r="D258" s="203"/>
      <c r="E258" s="68">
        <f t="shared" si="8"/>
        <v>0</v>
      </c>
      <c r="F258" s="89" t="s">
        <v>196</v>
      </c>
      <c r="G258" s="78"/>
      <c r="H258" s="346"/>
    </row>
    <row r="259" spans="1:17" s="89" customFormat="1" hidden="1">
      <c r="A259" s="348"/>
      <c r="B259" s="198"/>
      <c r="C259" s="201"/>
      <c r="D259" s="203"/>
      <c r="E259" s="68">
        <f t="shared" si="8"/>
        <v>0</v>
      </c>
      <c r="F259" s="89" t="s">
        <v>196</v>
      </c>
      <c r="G259" s="78"/>
      <c r="H259" s="348"/>
    </row>
    <row r="260" spans="1:17" s="89" customFormat="1" hidden="1">
      <c r="A260" s="348"/>
      <c r="B260" s="198"/>
      <c r="C260" s="201"/>
      <c r="D260" s="203"/>
      <c r="E260" s="68">
        <f t="shared" si="8"/>
        <v>0</v>
      </c>
      <c r="F260" s="89" t="s">
        <v>196</v>
      </c>
      <c r="G260" s="78"/>
      <c r="H260" s="346"/>
    </row>
    <row r="261" spans="1:17" s="89" customFormat="1" hidden="1">
      <c r="A261" s="348"/>
      <c r="B261" s="198"/>
      <c r="C261" s="201"/>
      <c r="D261" s="203"/>
      <c r="E261" s="68">
        <f t="shared" si="8"/>
        <v>0</v>
      </c>
      <c r="F261" s="89" t="s">
        <v>196</v>
      </c>
      <c r="G261" s="78"/>
      <c r="H261" s="348"/>
    </row>
    <row r="262" spans="1:17" s="89" customFormat="1" hidden="1">
      <c r="A262" s="348"/>
      <c r="B262" s="198"/>
      <c r="C262" s="201"/>
      <c r="D262" s="203"/>
      <c r="E262" s="68">
        <f t="shared" si="8"/>
        <v>0</v>
      </c>
      <c r="F262" s="89" t="s">
        <v>196</v>
      </c>
      <c r="G262" s="78"/>
      <c r="H262" s="346"/>
    </row>
    <row r="263" spans="1:17" s="89" customFormat="1" hidden="1">
      <c r="A263" s="348"/>
      <c r="B263" s="198"/>
      <c r="C263" s="201"/>
      <c r="D263" s="203"/>
      <c r="E263" s="68">
        <f t="shared" si="8"/>
        <v>0</v>
      </c>
      <c r="F263" s="89" t="s">
        <v>196</v>
      </c>
      <c r="G263" s="78"/>
      <c r="H263" s="348"/>
    </row>
    <row r="264" spans="1:17" s="89" customFormat="1" hidden="1">
      <c r="A264" s="348"/>
      <c r="B264" s="198"/>
      <c r="C264" s="201"/>
      <c r="D264" s="203"/>
      <c r="E264" s="68">
        <f t="shared" si="8"/>
        <v>0</v>
      </c>
      <c r="F264" s="89" t="s">
        <v>196</v>
      </c>
      <c r="G264" s="78"/>
      <c r="H264" s="346"/>
    </row>
    <row r="265" spans="1:17" s="89" customFormat="1" hidden="1">
      <c r="A265" s="348"/>
      <c r="B265" s="198"/>
      <c r="C265" s="201"/>
      <c r="D265" s="203"/>
      <c r="E265" s="68">
        <f t="shared" ref="E265:E266" si="9">ROUND(C265*D265,2)</f>
        <v>0</v>
      </c>
      <c r="F265" s="89" t="s">
        <v>196</v>
      </c>
      <c r="G265" s="78"/>
      <c r="H265" s="348"/>
    </row>
    <row r="266" spans="1:17" s="89" customFormat="1">
      <c r="A266" s="198"/>
      <c r="B266" s="198"/>
      <c r="C266" s="201"/>
      <c r="D266" s="203"/>
      <c r="E266" s="215">
        <f t="shared" si="9"/>
        <v>0</v>
      </c>
      <c r="F266" s="89" t="s">
        <v>196</v>
      </c>
      <c r="H266" s="348"/>
    </row>
    <row r="267" spans="1:17" s="89" customFormat="1">
      <c r="A267" s="200"/>
      <c r="B267" s="198"/>
      <c r="C267" s="164"/>
      <c r="D267" s="169" t="s">
        <v>211</v>
      </c>
      <c r="E267" s="224">
        <f>ROUND(SUBTOTAL(109,E136:E266),2)</f>
        <v>0</v>
      </c>
      <c r="F267" s="89" t="s">
        <v>196</v>
      </c>
      <c r="H267" s="349" t="s">
        <v>210</v>
      </c>
    </row>
    <row r="268" spans="1:17">
      <c r="E268" s="217"/>
      <c r="F268" s="89" t="s">
        <v>198</v>
      </c>
    </row>
    <row r="269" spans="1:17">
      <c r="C269" s="350"/>
      <c r="D269" s="350" t="s">
        <v>212</v>
      </c>
      <c r="E269" s="68">
        <f>+E267+E135</f>
        <v>0</v>
      </c>
      <c r="F269" s="89" t="s">
        <v>198</v>
      </c>
      <c r="H269" s="121" t="s">
        <v>200</v>
      </c>
    </row>
    <row r="270" spans="1:17" s="89" customFormat="1">
      <c r="B270" s="106"/>
      <c r="C270" s="90"/>
      <c r="D270" s="105"/>
      <c r="E270" s="78"/>
      <c r="F270" s="89" t="s">
        <v>198</v>
      </c>
    </row>
    <row r="271" spans="1:17" s="89" customFormat="1">
      <c r="A271" s="125" t="s">
        <v>213</v>
      </c>
      <c r="B271" s="95"/>
      <c r="C271" s="95"/>
      <c r="D271" s="95"/>
      <c r="E271" s="96"/>
      <c r="F271" s="89" t="s">
        <v>193</v>
      </c>
      <c r="H271" s="122" t="s">
        <v>202</v>
      </c>
    </row>
    <row r="272" spans="1:17" s="89" customFormat="1" ht="45" customHeight="1">
      <c r="A272" s="470"/>
      <c r="B272" s="471"/>
      <c r="C272" s="471"/>
      <c r="D272" s="471"/>
      <c r="E272" s="472"/>
      <c r="F272" s="89" t="s">
        <v>193</v>
      </c>
      <c r="H272" s="475" t="s">
        <v>203</v>
      </c>
      <c r="I272" s="475"/>
      <c r="J272" s="475"/>
      <c r="K272" s="475"/>
      <c r="L272" s="475"/>
      <c r="M272" s="475"/>
      <c r="N272" s="475"/>
      <c r="O272" s="475"/>
      <c r="P272" s="475"/>
      <c r="Q272" s="475"/>
    </row>
    <row r="273" spans="1:17">
      <c r="F273" s="89" t="s">
        <v>196</v>
      </c>
    </row>
    <row r="274" spans="1:17" s="89" customFormat="1">
      <c r="A274" s="94" t="s">
        <v>214</v>
      </c>
      <c r="B274" s="99"/>
      <c r="C274" s="99"/>
      <c r="D274" s="99"/>
      <c r="E274" s="100"/>
      <c r="F274" s="89" t="s">
        <v>196</v>
      </c>
      <c r="H274" s="122" t="s">
        <v>202</v>
      </c>
    </row>
    <row r="275" spans="1:17" s="89" customFormat="1" ht="45" customHeight="1">
      <c r="A275" s="470"/>
      <c r="B275" s="471"/>
      <c r="C275" s="471"/>
      <c r="D275" s="471"/>
      <c r="E275" s="472"/>
      <c r="F275" s="89" t="s">
        <v>196</v>
      </c>
      <c r="H275" s="475" t="s">
        <v>203</v>
      </c>
      <c r="I275" s="475"/>
      <c r="J275" s="475"/>
      <c r="K275" s="475"/>
      <c r="L275" s="475"/>
      <c r="M275" s="475"/>
      <c r="N275" s="475"/>
      <c r="O275" s="475"/>
      <c r="P275" s="475"/>
      <c r="Q275" s="475"/>
    </row>
  </sheetData>
  <sheetProtection algorithmName="SHA-512" hashValue="fg/kgu2/cTxLI53eUpx64rdiY0r8KCsc3c5emPaqYB9dG6rOSpmdWux7Qat0dRSk1hLUVN5spd99NjHkoeoEgg==" saltValue="KwxumlD3vZUYYgEZlSU6kA==" spinCount="100000" sheet="1" formatCells="0" formatRows="0" sort="0" autoFilter="0"/>
  <autoFilter ref="F1:F461" xr:uid="{00000000-0001-0000-0800-000000000000}"/>
  <mergeCells count="6">
    <mergeCell ref="H272:Q272"/>
    <mergeCell ref="H275:Q275"/>
    <mergeCell ref="A1:D1"/>
    <mergeCell ref="A2:E2"/>
    <mergeCell ref="A272:E272"/>
    <mergeCell ref="A275:E275"/>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U275"/>
  <sheetViews>
    <sheetView zoomScaleNormal="100" zoomScaleSheetLayoutView="100" workbookViewId="0">
      <selection activeCell="C5" sqref="C5"/>
    </sheetView>
  </sheetViews>
  <sheetFormatPr defaultColWidth="9.140625" defaultRowHeight="14.45"/>
  <cols>
    <col min="1" max="1" width="39.28515625" customWidth="1"/>
    <col min="2" max="2" width="24.85546875" customWidth="1"/>
    <col min="3" max="3" width="16.42578125" customWidth="1"/>
    <col min="4" max="4" width="14.5703125" customWidth="1"/>
    <col min="5" max="5" width="12.42578125" customWidth="1"/>
    <col min="6" max="6" width="8.7109375" customWidth="1"/>
    <col min="7" max="7" width="16.28515625" customWidth="1"/>
    <col min="8" max="8" width="11" hidden="1" customWidth="1"/>
    <col min="9" max="9" width="2.85546875" customWidth="1"/>
    <col min="15" max="15" width="10.42578125" customWidth="1"/>
    <col min="19" max="19" width="16.85546875" customWidth="1"/>
    <col min="21" max="21" width="10.85546875" customWidth="1"/>
  </cols>
  <sheetData>
    <row r="1" spans="1:10" ht="24" customHeight="1">
      <c r="A1" s="473" t="s">
        <v>182</v>
      </c>
      <c r="B1" s="473"/>
      <c r="C1" s="473"/>
      <c r="D1" s="473"/>
      <c r="E1" s="473"/>
      <c r="F1" s="473"/>
      <c r="G1">
        <f>+'Section A'!B2</f>
        <v>0</v>
      </c>
      <c r="H1" s="45"/>
    </row>
    <row r="2" spans="1:10" ht="89.25" customHeight="1">
      <c r="A2" s="476" t="s">
        <v>215</v>
      </c>
      <c r="B2" s="476"/>
      <c r="C2" s="476"/>
      <c r="D2" s="476"/>
      <c r="E2" s="476"/>
      <c r="F2" s="476"/>
      <c r="G2" s="476"/>
      <c r="I2" s="14"/>
      <c r="J2" s="14"/>
    </row>
    <row r="3" spans="1:10">
      <c r="B3" s="14"/>
      <c r="C3" s="14"/>
      <c r="D3" s="14"/>
      <c r="E3" s="14"/>
      <c r="F3" s="14"/>
      <c r="G3" s="14"/>
      <c r="I3" s="14"/>
      <c r="J3" s="14"/>
    </row>
    <row r="4" spans="1:10">
      <c r="A4" s="352" t="s">
        <v>216</v>
      </c>
      <c r="B4" s="352" t="s">
        <v>217</v>
      </c>
      <c r="C4" s="50" t="s">
        <v>218</v>
      </c>
      <c r="D4" s="50" t="s">
        <v>219</v>
      </c>
      <c r="E4" s="50" t="s">
        <v>220</v>
      </c>
      <c r="F4" s="50" t="s">
        <v>221</v>
      </c>
      <c r="G4" s="352" t="s">
        <v>222</v>
      </c>
      <c r="H4" s="352" t="s">
        <v>191</v>
      </c>
      <c r="I4" s="14"/>
      <c r="J4" s="14"/>
    </row>
    <row r="5" spans="1:10" s="89" customFormat="1">
      <c r="A5" s="177"/>
      <c r="B5" s="177"/>
      <c r="C5" s="201"/>
      <c r="D5" s="87"/>
      <c r="E5" s="87"/>
      <c r="F5" s="87"/>
      <c r="G5" s="68">
        <f>ROUND(+C5*E5*F5,2)</f>
        <v>0</v>
      </c>
      <c r="H5" s="89" t="s">
        <v>193</v>
      </c>
      <c r="I5" s="107"/>
      <c r="J5" s="107"/>
    </row>
    <row r="6" spans="1:10" s="89" customFormat="1">
      <c r="A6" s="159"/>
      <c r="B6" s="159"/>
      <c r="C6" s="201"/>
      <c r="D6" s="87"/>
      <c r="E6" s="87"/>
      <c r="F6" s="87"/>
      <c r="G6" s="68">
        <f t="shared" ref="G6:G69" si="0">ROUND(+C6*E6*F6,2)</f>
        <v>0</v>
      </c>
      <c r="H6" s="89" t="s">
        <v>193</v>
      </c>
      <c r="I6" s="78"/>
      <c r="J6" s="78"/>
    </row>
    <row r="7" spans="1:10" s="89" customFormat="1">
      <c r="A7" s="159"/>
      <c r="B7" s="159"/>
      <c r="C7" s="201"/>
      <c r="D7" s="87"/>
      <c r="E7" s="87"/>
      <c r="F7" s="87"/>
      <c r="G7" s="68">
        <f t="shared" si="0"/>
        <v>0</v>
      </c>
      <c r="H7" s="89" t="s">
        <v>193</v>
      </c>
      <c r="J7" s="78"/>
    </row>
    <row r="8" spans="1:10" s="89" customFormat="1" hidden="1">
      <c r="A8" s="159"/>
      <c r="B8" s="159"/>
      <c r="C8" s="201"/>
      <c r="D8" s="87"/>
      <c r="E8" s="87"/>
      <c r="F8" s="87"/>
      <c r="G8" s="68">
        <f t="shared" si="0"/>
        <v>0</v>
      </c>
      <c r="H8" s="89" t="s">
        <v>193</v>
      </c>
      <c r="I8" s="78"/>
      <c r="J8" s="78"/>
    </row>
    <row r="9" spans="1:10" s="89" customFormat="1" hidden="1">
      <c r="A9" s="159"/>
      <c r="B9" s="159"/>
      <c r="C9" s="201"/>
      <c r="D9" s="87"/>
      <c r="E9" s="87"/>
      <c r="F9" s="87"/>
      <c r="G9" s="68">
        <f t="shared" si="0"/>
        <v>0</v>
      </c>
      <c r="H9" s="89" t="s">
        <v>193</v>
      </c>
      <c r="J9" s="78"/>
    </row>
    <row r="10" spans="1:10" s="89" customFormat="1" hidden="1">
      <c r="A10" s="159"/>
      <c r="B10" s="159"/>
      <c r="C10" s="201"/>
      <c r="D10" s="87"/>
      <c r="E10" s="87"/>
      <c r="F10" s="87"/>
      <c r="G10" s="68">
        <f t="shared" si="0"/>
        <v>0</v>
      </c>
      <c r="H10" s="89" t="s">
        <v>193</v>
      </c>
      <c r="I10" s="78"/>
      <c r="J10" s="78"/>
    </row>
    <row r="11" spans="1:10" s="89" customFormat="1" hidden="1">
      <c r="A11" s="159"/>
      <c r="B11" s="159"/>
      <c r="C11" s="201"/>
      <c r="D11" s="87"/>
      <c r="E11" s="87"/>
      <c r="F11" s="87"/>
      <c r="G11" s="68">
        <f t="shared" si="0"/>
        <v>0</v>
      </c>
      <c r="H11" s="89" t="s">
        <v>193</v>
      </c>
      <c r="J11" s="78"/>
    </row>
    <row r="12" spans="1:10" s="89" customFormat="1" hidden="1">
      <c r="A12" s="159"/>
      <c r="B12" s="159"/>
      <c r="C12" s="201"/>
      <c r="D12" s="87"/>
      <c r="E12" s="87"/>
      <c r="F12" s="87"/>
      <c r="G12" s="68">
        <f t="shared" si="0"/>
        <v>0</v>
      </c>
      <c r="H12" s="89" t="s">
        <v>193</v>
      </c>
      <c r="I12" s="78"/>
      <c r="J12" s="78"/>
    </row>
    <row r="13" spans="1:10" s="89" customFormat="1" hidden="1">
      <c r="A13" s="159"/>
      <c r="B13" s="159"/>
      <c r="C13" s="201"/>
      <c r="D13" s="87"/>
      <c r="E13" s="87"/>
      <c r="F13" s="87"/>
      <c r="G13" s="68">
        <f t="shared" si="0"/>
        <v>0</v>
      </c>
      <c r="H13" s="89" t="s">
        <v>193</v>
      </c>
      <c r="J13" s="78"/>
    </row>
    <row r="14" spans="1:10" s="89" customFormat="1" hidden="1">
      <c r="A14" s="159"/>
      <c r="B14" s="159"/>
      <c r="C14" s="201"/>
      <c r="D14" s="87"/>
      <c r="E14" s="87"/>
      <c r="F14" s="87"/>
      <c r="G14" s="68">
        <f t="shared" si="0"/>
        <v>0</v>
      </c>
      <c r="H14" s="89" t="s">
        <v>193</v>
      </c>
      <c r="I14" s="78"/>
      <c r="J14" s="78"/>
    </row>
    <row r="15" spans="1:10" s="89" customFormat="1" hidden="1">
      <c r="A15" s="159"/>
      <c r="B15" s="159"/>
      <c r="C15" s="201"/>
      <c r="D15" s="87"/>
      <c r="E15" s="87"/>
      <c r="F15" s="87"/>
      <c r="G15" s="68">
        <f t="shared" si="0"/>
        <v>0</v>
      </c>
      <c r="H15" s="89" t="s">
        <v>193</v>
      </c>
      <c r="J15" s="78"/>
    </row>
    <row r="16" spans="1:10" s="89" customFormat="1" hidden="1">
      <c r="A16" s="159"/>
      <c r="B16" s="159"/>
      <c r="C16" s="201"/>
      <c r="D16" s="87"/>
      <c r="E16" s="87"/>
      <c r="F16" s="87"/>
      <c r="G16" s="68">
        <f t="shared" si="0"/>
        <v>0</v>
      </c>
      <c r="H16" s="89" t="s">
        <v>193</v>
      </c>
      <c r="I16" s="78"/>
      <c r="J16" s="78"/>
    </row>
    <row r="17" spans="1:10" s="89" customFormat="1" hidden="1">
      <c r="A17" s="159"/>
      <c r="B17" s="159"/>
      <c r="C17" s="201"/>
      <c r="D17" s="87"/>
      <c r="E17" s="87"/>
      <c r="F17" s="87"/>
      <c r="G17" s="68">
        <f t="shared" si="0"/>
        <v>0</v>
      </c>
      <c r="H17" s="89" t="s">
        <v>193</v>
      </c>
      <c r="J17" s="78"/>
    </row>
    <row r="18" spans="1:10" s="89" customFormat="1" hidden="1">
      <c r="A18" s="159"/>
      <c r="B18" s="159"/>
      <c r="C18" s="201"/>
      <c r="D18" s="87"/>
      <c r="E18" s="87"/>
      <c r="F18" s="87"/>
      <c r="G18" s="68">
        <f t="shared" si="0"/>
        <v>0</v>
      </c>
      <c r="H18" s="89" t="s">
        <v>193</v>
      </c>
      <c r="I18" s="78"/>
      <c r="J18" s="78"/>
    </row>
    <row r="19" spans="1:10" s="89" customFormat="1" hidden="1">
      <c r="A19" s="159"/>
      <c r="B19" s="159"/>
      <c r="C19" s="201"/>
      <c r="D19" s="87"/>
      <c r="E19" s="87"/>
      <c r="F19" s="87"/>
      <c r="G19" s="68">
        <f t="shared" si="0"/>
        <v>0</v>
      </c>
      <c r="H19" s="89" t="s">
        <v>193</v>
      </c>
      <c r="J19" s="78"/>
    </row>
    <row r="20" spans="1:10" s="89" customFormat="1" hidden="1">
      <c r="A20" s="159"/>
      <c r="B20" s="159"/>
      <c r="C20" s="201"/>
      <c r="D20" s="87"/>
      <c r="E20" s="87"/>
      <c r="F20" s="87"/>
      <c r="G20" s="68">
        <f t="shared" si="0"/>
        <v>0</v>
      </c>
      <c r="H20" s="89" t="s">
        <v>193</v>
      </c>
      <c r="I20" s="78"/>
      <c r="J20" s="78"/>
    </row>
    <row r="21" spans="1:10" s="89" customFormat="1" hidden="1">
      <c r="A21" s="159"/>
      <c r="B21" s="159"/>
      <c r="C21" s="201"/>
      <c r="D21" s="87"/>
      <c r="E21" s="87"/>
      <c r="F21" s="87"/>
      <c r="G21" s="68">
        <f t="shared" si="0"/>
        <v>0</v>
      </c>
      <c r="H21" s="89" t="s">
        <v>193</v>
      </c>
      <c r="J21" s="78"/>
    </row>
    <row r="22" spans="1:10" s="89" customFormat="1" hidden="1">
      <c r="A22" s="159"/>
      <c r="B22" s="159"/>
      <c r="C22" s="201"/>
      <c r="D22" s="87"/>
      <c r="E22" s="87"/>
      <c r="F22" s="87"/>
      <c r="G22" s="68">
        <f t="shared" si="0"/>
        <v>0</v>
      </c>
      <c r="H22" s="89" t="s">
        <v>193</v>
      </c>
      <c r="I22" s="78"/>
      <c r="J22" s="78"/>
    </row>
    <row r="23" spans="1:10" s="89" customFormat="1" hidden="1">
      <c r="A23" s="159"/>
      <c r="B23" s="159"/>
      <c r="C23" s="201"/>
      <c r="D23" s="87"/>
      <c r="E23" s="87"/>
      <c r="F23" s="87"/>
      <c r="G23" s="68">
        <f t="shared" si="0"/>
        <v>0</v>
      </c>
      <c r="H23" s="89" t="s">
        <v>193</v>
      </c>
      <c r="J23" s="78"/>
    </row>
    <row r="24" spans="1:10" s="89" customFormat="1" hidden="1">
      <c r="A24" s="159"/>
      <c r="B24" s="159"/>
      <c r="C24" s="201"/>
      <c r="D24" s="87"/>
      <c r="E24" s="87"/>
      <c r="F24" s="87"/>
      <c r="G24" s="68">
        <f t="shared" si="0"/>
        <v>0</v>
      </c>
      <c r="H24" s="89" t="s">
        <v>193</v>
      </c>
      <c r="I24" s="78"/>
      <c r="J24" s="78"/>
    </row>
    <row r="25" spans="1:10" s="89" customFormat="1" hidden="1">
      <c r="A25" s="159"/>
      <c r="B25" s="159"/>
      <c r="C25" s="201"/>
      <c r="D25" s="87"/>
      <c r="E25" s="87"/>
      <c r="F25" s="87"/>
      <c r="G25" s="68">
        <f t="shared" si="0"/>
        <v>0</v>
      </c>
      <c r="H25" s="89" t="s">
        <v>193</v>
      </c>
      <c r="J25" s="78"/>
    </row>
    <row r="26" spans="1:10" s="89" customFormat="1" hidden="1">
      <c r="A26" s="159"/>
      <c r="B26" s="159"/>
      <c r="C26" s="201"/>
      <c r="D26" s="87"/>
      <c r="E26" s="87"/>
      <c r="F26" s="87"/>
      <c r="G26" s="68">
        <f t="shared" si="0"/>
        <v>0</v>
      </c>
      <c r="H26" s="89" t="s">
        <v>193</v>
      </c>
      <c r="I26" s="78"/>
      <c r="J26" s="78"/>
    </row>
    <row r="27" spans="1:10" s="89" customFormat="1" hidden="1">
      <c r="A27" s="159"/>
      <c r="B27" s="159"/>
      <c r="C27" s="201"/>
      <c r="D27" s="87"/>
      <c r="E27" s="87"/>
      <c r="F27" s="87"/>
      <c r="G27" s="68">
        <f t="shared" si="0"/>
        <v>0</v>
      </c>
      <c r="H27" s="89" t="s">
        <v>193</v>
      </c>
      <c r="J27" s="78"/>
    </row>
    <row r="28" spans="1:10" s="89" customFormat="1" hidden="1">
      <c r="A28" s="159"/>
      <c r="B28" s="159"/>
      <c r="C28" s="201"/>
      <c r="D28" s="87"/>
      <c r="E28" s="87"/>
      <c r="F28" s="87"/>
      <c r="G28" s="68">
        <f t="shared" si="0"/>
        <v>0</v>
      </c>
      <c r="H28" s="89" t="s">
        <v>193</v>
      </c>
      <c r="I28" s="78"/>
      <c r="J28" s="78"/>
    </row>
    <row r="29" spans="1:10" s="89" customFormat="1" hidden="1">
      <c r="A29" s="159"/>
      <c r="B29" s="159"/>
      <c r="C29" s="201"/>
      <c r="D29" s="87"/>
      <c r="E29" s="87"/>
      <c r="F29" s="87"/>
      <c r="G29" s="68">
        <f t="shared" si="0"/>
        <v>0</v>
      </c>
      <c r="H29" s="89" t="s">
        <v>193</v>
      </c>
      <c r="J29" s="78"/>
    </row>
    <row r="30" spans="1:10" s="89" customFormat="1" hidden="1">
      <c r="A30" s="159"/>
      <c r="B30" s="159"/>
      <c r="C30" s="201"/>
      <c r="D30" s="87"/>
      <c r="E30" s="87"/>
      <c r="F30" s="87"/>
      <c r="G30" s="68">
        <f t="shared" si="0"/>
        <v>0</v>
      </c>
      <c r="H30" s="89" t="s">
        <v>193</v>
      </c>
      <c r="I30" s="78"/>
      <c r="J30" s="78"/>
    </row>
    <row r="31" spans="1:10" s="89" customFormat="1" hidden="1">
      <c r="A31" s="159"/>
      <c r="B31" s="159"/>
      <c r="C31" s="201"/>
      <c r="D31" s="87"/>
      <c r="E31" s="87"/>
      <c r="F31" s="87"/>
      <c r="G31" s="68">
        <f t="shared" si="0"/>
        <v>0</v>
      </c>
      <c r="H31" s="89" t="s">
        <v>193</v>
      </c>
      <c r="J31" s="78"/>
    </row>
    <row r="32" spans="1:10" s="89" customFormat="1" hidden="1">
      <c r="A32" s="159"/>
      <c r="B32" s="159"/>
      <c r="C32" s="201"/>
      <c r="D32" s="87"/>
      <c r="E32" s="87"/>
      <c r="F32" s="87"/>
      <c r="G32" s="68">
        <f t="shared" si="0"/>
        <v>0</v>
      </c>
      <c r="H32" s="89" t="s">
        <v>193</v>
      </c>
      <c r="I32" s="78"/>
      <c r="J32" s="78"/>
    </row>
    <row r="33" spans="1:10" s="89" customFormat="1" hidden="1">
      <c r="A33" s="159"/>
      <c r="B33" s="159"/>
      <c r="C33" s="201"/>
      <c r="D33" s="87"/>
      <c r="E33" s="87"/>
      <c r="F33" s="87"/>
      <c r="G33" s="68">
        <f t="shared" si="0"/>
        <v>0</v>
      </c>
      <c r="H33" s="89" t="s">
        <v>193</v>
      </c>
      <c r="J33" s="78"/>
    </row>
    <row r="34" spans="1:10" s="89" customFormat="1" hidden="1">
      <c r="A34" s="159"/>
      <c r="B34" s="159"/>
      <c r="C34" s="201"/>
      <c r="D34" s="87"/>
      <c r="E34" s="87"/>
      <c r="F34" s="87"/>
      <c r="G34" s="68">
        <f t="shared" si="0"/>
        <v>0</v>
      </c>
      <c r="H34" s="89" t="s">
        <v>193</v>
      </c>
      <c r="I34" s="78"/>
      <c r="J34" s="78"/>
    </row>
    <row r="35" spans="1:10" s="89" customFormat="1" hidden="1">
      <c r="A35" s="159"/>
      <c r="B35" s="159"/>
      <c r="C35" s="201"/>
      <c r="D35" s="87"/>
      <c r="E35" s="87"/>
      <c r="F35" s="87"/>
      <c r="G35" s="68">
        <f t="shared" si="0"/>
        <v>0</v>
      </c>
      <c r="H35" s="89" t="s">
        <v>193</v>
      </c>
      <c r="J35" s="78"/>
    </row>
    <row r="36" spans="1:10" s="89" customFormat="1" hidden="1">
      <c r="A36" s="159"/>
      <c r="B36" s="159"/>
      <c r="C36" s="201"/>
      <c r="D36" s="87"/>
      <c r="E36" s="87"/>
      <c r="F36" s="87"/>
      <c r="G36" s="68">
        <f t="shared" si="0"/>
        <v>0</v>
      </c>
      <c r="H36" s="89" t="s">
        <v>193</v>
      </c>
      <c r="I36" s="78"/>
      <c r="J36" s="78"/>
    </row>
    <row r="37" spans="1:10" s="89" customFormat="1" hidden="1">
      <c r="A37" s="159"/>
      <c r="B37" s="159"/>
      <c r="C37" s="201"/>
      <c r="D37" s="87"/>
      <c r="E37" s="87"/>
      <c r="F37" s="87"/>
      <c r="G37" s="68">
        <f t="shared" si="0"/>
        <v>0</v>
      </c>
      <c r="H37" s="89" t="s">
        <v>193</v>
      </c>
      <c r="J37" s="78"/>
    </row>
    <row r="38" spans="1:10" s="89" customFormat="1" hidden="1">
      <c r="A38" s="159"/>
      <c r="B38" s="159"/>
      <c r="C38" s="201"/>
      <c r="D38" s="87"/>
      <c r="E38" s="87"/>
      <c r="F38" s="87"/>
      <c r="G38" s="68">
        <f t="shared" si="0"/>
        <v>0</v>
      </c>
      <c r="H38" s="89" t="s">
        <v>193</v>
      </c>
      <c r="I38" s="78"/>
      <c r="J38" s="78"/>
    </row>
    <row r="39" spans="1:10" s="89" customFormat="1" hidden="1">
      <c r="A39" s="159"/>
      <c r="B39" s="159"/>
      <c r="C39" s="201"/>
      <c r="D39" s="87"/>
      <c r="E39" s="87"/>
      <c r="F39" s="87"/>
      <c r="G39" s="68">
        <f t="shared" si="0"/>
        <v>0</v>
      </c>
      <c r="H39" s="89" t="s">
        <v>193</v>
      </c>
      <c r="J39" s="78"/>
    </row>
    <row r="40" spans="1:10" s="89" customFormat="1" hidden="1">
      <c r="A40" s="159"/>
      <c r="B40" s="159"/>
      <c r="C40" s="201"/>
      <c r="D40" s="87"/>
      <c r="E40" s="87"/>
      <c r="F40" s="87"/>
      <c r="G40" s="68">
        <f t="shared" si="0"/>
        <v>0</v>
      </c>
      <c r="H40" s="89" t="s">
        <v>193</v>
      </c>
      <c r="I40" s="78"/>
      <c r="J40" s="78"/>
    </row>
    <row r="41" spans="1:10" s="89" customFormat="1" hidden="1">
      <c r="A41" s="159"/>
      <c r="B41" s="159"/>
      <c r="C41" s="201"/>
      <c r="D41" s="87"/>
      <c r="E41" s="87"/>
      <c r="F41" s="87"/>
      <c r="G41" s="68">
        <f t="shared" si="0"/>
        <v>0</v>
      </c>
      <c r="H41" s="89" t="s">
        <v>193</v>
      </c>
      <c r="J41" s="78"/>
    </row>
    <row r="42" spans="1:10" s="89" customFormat="1" hidden="1">
      <c r="A42" s="159"/>
      <c r="B42" s="159"/>
      <c r="C42" s="201"/>
      <c r="D42" s="87"/>
      <c r="E42" s="87"/>
      <c r="F42" s="87"/>
      <c r="G42" s="68">
        <f t="shared" si="0"/>
        <v>0</v>
      </c>
      <c r="H42" s="89" t="s">
        <v>193</v>
      </c>
      <c r="I42" s="78"/>
      <c r="J42" s="78"/>
    </row>
    <row r="43" spans="1:10" s="89" customFormat="1" hidden="1">
      <c r="A43" s="159"/>
      <c r="B43" s="159"/>
      <c r="C43" s="201"/>
      <c r="D43" s="87"/>
      <c r="E43" s="87"/>
      <c r="F43" s="87"/>
      <c r="G43" s="68">
        <f t="shared" si="0"/>
        <v>0</v>
      </c>
      <c r="H43" s="89" t="s">
        <v>193</v>
      </c>
      <c r="J43" s="78"/>
    </row>
    <row r="44" spans="1:10" s="89" customFormat="1" hidden="1">
      <c r="A44" s="159"/>
      <c r="B44" s="159"/>
      <c r="C44" s="201"/>
      <c r="D44" s="87"/>
      <c r="E44" s="87"/>
      <c r="F44" s="87"/>
      <c r="G44" s="68">
        <f t="shared" si="0"/>
        <v>0</v>
      </c>
      <c r="H44" s="89" t="s">
        <v>193</v>
      </c>
      <c r="I44" s="78"/>
      <c r="J44" s="78"/>
    </row>
    <row r="45" spans="1:10" s="89" customFormat="1" hidden="1">
      <c r="A45" s="159"/>
      <c r="B45" s="159"/>
      <c r="C45" s="201"/>
      <c r="D45" s="87"/>
      <c r="E45" s="87"/>
      <c r="F45" s="87"/>
      <c r="G45" s="68">
        <f t="shared" si="0"/>
        <v>0</v>
      </c>
      <c r="H45" s="89" t="s">
        <v>193</v>
      </c>
      <c r="J45" s="78"/>
    </row>
    <row r="46" spans="1:10" s="89" customFormat="1" hidden="1">
      <c r="A46" s="159"/>
      <c r="B46" s="159"/>
      <c r="C46" s="201"/>
      <c r="D46" s="87"/>
      <c r="E46" s="87"/>
      <c r="F46" s="87"/>
      <c r="G46" s="68">
        <f t="shared" si="0"/>
        <v>0</v>
      </c>
      <c r="H46" s="89" t="s">
        <v>193</v>
      </c>
      <c r="I46" s="78"/>
      <c r="J46" s="78"/>
    </row>
    <row r="47" spans="1:10" s="89" customFormat="1" hidden="1">
      <c r="A47" s="159"/>
      <c r="B47" s="159"/>
      <c r="C47" s="201"/>
      <c r="D47" s="87"/>
      <c r="E47" s="87"/>
      <c r="F47" s="87"/>
      <c r="G47" s="68">
        <f t="shared" si="0"/>
        <v>0</v>
      </c>
      <c r="H47" s="89" t="s">
        <v>193</v>
      </c>
      <c r="J47" s="78"/>
    </row>
    <row r="48" spans="1:10" s="89" customFormat="1" hidden="1">
      <c r="A48" s="159"/>
      <c r="B48" s="159"/>
      <c r="C48" s="201"/>
      <c r="D48" s="87"/>
      <c r="E48" s="87"/>
      <c r="F48" s="87"/>
      <c r="G48" s="68">
        <f t="shared" si="0"/>
        <v>0</v>
      </c>
      <c r="H48" s="89" t="s">
        <v>193</v>
      </c>
      <c r="I48" s="78"/>
      <c r="J48" s="78"/>
    </row>
    <row r="49" spans="1:10" s="89" customFormat="1" hidden="1">
      <c r="A49" s="159"/>
      <c r="B49" s="159"/>
      <c r="C49" s="201"/>
      <c r="D49" s="87"/>
      <c r="E49" s="87"/>
      <c r="F49" s="87"/>
      <c r="G49" s="68">
        <f t="shared" si="0"/>
        <v>0</v>
      </c>
      <c r="H49" s="89" t="s">
        <v>193</v>
      </c>
      <c r="J49" s="78"/>
    </row>
    <row r="50" spans="1:10" s="89" customFormat="1" hidden="1">
      <c r="A50" s="159"/>
      <c r="B50" s="159"/>
      <c r="C50" s="201"/>
      <c r="D50" s="87"/>
      <c r="E50" s="87"/>
      <c r="F50" s="87"/>
      <c r="G50" s="68">
        <f t="shared" si="0"/>
        <v>0</v>
      </c>
      <c r="H50" s="89" t="s">
        <v>193</v>
      </c>
      <c r="I50" s="78"/>
      <c r="J50" s="78"/>
    </row>
    <row r="51" spans="1:10" s="89" customFormat="1" hidden="1">
      <c r="A51" s="159"/>
      <c r="B51" s="159"/>
      <c r="C51" s="201"/>
      <c r="D51" s="87"/>
      <c r="E51" s="87"/>
      <c r="F51" s="87"/>
      <c r="G51" s="68">
        <f t="shared" si="0"/>
        <v>0</v>
      </c>
      <c r="H51" s="89" t="s">
        <v>193</v>
      </c>
      <c r="J51" s="78"/>
    </row>
    <row r="52" spans="1:10" s="89" customFormat="1" hidden="1">
      <c r="A52" s="159"/>
      <c r="B52" s="159"/>
      <c r="C52" s="201"/>
      <c r="D52" s="87"/>
      <c r="E52" s="87"/>
      <c r="F52" s="87"/>
      <c r="G52" s="68">
        <f t="shared" si="0"/>
        <v>0</v>
      </c>
      <c r="H52" s="89" t="s">
        <v>193</v>
      </c>
      <c r="I52" s="78"/>
      <c r="J52" s="78"/>
    </row>
    <row r="53" spans="1:10" s="89" customFormat="1" hidden="1">
      <c r="A53" s="159"/>
      <c r="B53" s="159"/>
      <c r="C53" s="201"/>
      <c r="D53" s="87"/>
      <c r="E53" s="87"/>
      <c r="F53" s="87"/>
      <c r="G53" s="68">
        <f t="shared" si="0"/>
        <v>0</v>
      </c>
      <c r="H53" s="89" t="s">
        <v>193</v>
      </c>
      <c r="J53" s="78"/>
    </row>
    <row r="54" spans="1:10" s="89" customFormat="1" hidden="1">
      <c r="A54" s="159"/>
      <c r="B54" s="159"/>
      <c r="C54" s="201"/>
      <c r="D54" s="87"/>
      <c r="E54" s="87"/>
      <c r="F54" s="87"/>
      <c r="G54" s="68">
        <f t="shared" si="0"/>
        <v>0</v>
      </c>
      <c r="H54" s="89" t="s">
        <v>193</v>
      </c>
      <c r="I54" s="78"/>
      <c r="J54" s="78"/>
    </row>
    <row r="55" spans="1:10" s="89" customFormat="1" hidden="1">
      <c r="A55" s="159"/>
      <c r="B55" s="159"/>
      <c r="C55" s="201"/>
      <c r="D55" s="87"/>
      <c r="E55" s="87"/>
      <c r="F55" s="87"/>
      <c r="G55" s="68">
        <f t="shared" si="0"/>
        <v>0</v>
      </c>
      <c r="H55" s="89" t="s">
        <v>193</v>
      </c>
      <c r="J55" s="78"/>
    </row>
    <row r="56" spans="1:10" s="89" customFormat="1" hidden="1">
      <c r="A56" s="159"/>
      <c r="B56" s="159"/>
      <c r="C56" s="201"/>
      <c r="D56" s="87"/>
      <c r="E56" s="87"/>
      <c r="F56" s="87"/>
      <c r="G56" s="68">
        <f t="shared" si="0"/>
        <v>0</v>
      </c>
      <c r="H56" s="89" t="s">
        <v>193</v>
      </c>
      <c r="I56" s="78"/>
      <c r="J56" s="78"/>
    </row>
    <row r="57" spans="1:10" s="89" customFormat="1" hidden="1">
      <c r="A57" s="159"/>
      <c r="B57" s="159"/>
      <c r="C57" s="201"/>
      <c r="D57" s="87"/>
      <c r="E57" s="87"/>
      <c r="F57" s="87"/>
      <c r="G57" s="68">
        <f t="shared" si="0"/>
        <v>0</v>
      </c>
      <c r="H57" s="89" t="s">
        <v>193</v>
      </c>
      <c r="J57" s="78"/>
    </row>
    <row r="58" spans="1:10" s="89" customFormat="1" hidden="1">
      <c r="A58" s="159"/>
      <c r="B58" s="159"/>
      <c r="C58" s="201"/>
      <c r="D58" s="87"/>
      <c r="E58" s="87"/>
      <c r="F58" s="87"/>
      <c r="G58" s="68">
        <f t="shared" si="0"/>
        <v>0</v>
      </c>
      <c r="H58" s="89" t="s">
        <v>193</v>
      </c>
      <c r="I58" s="78"/>
      <c r="J58" s="78"/>
    </row>
    <row r="59" spans="1:10" s="89" customFormat="1" hidden="1">
      <c r="A59" s="159"/>
      <c r="B59" s="159"/>
      <c r="C59" s="201"/>
      <c r="D59" s="87"/>
      <c r="E59" s="87"/>
      <c r="F59" s="87"/>
      <c r="G59" s="68">
        <f t="shared" si="0"/>
        <v>0</v>
      </c>
      <c r="H59" s="89" t="s">
        <v>193</v>
      </c>
      <c r="J59" s="78"/>
    </row>
    <row r="60" spans="1:10" s="89" customFormat="1" hidden="1">
      <c r="A60" s="159"/>
      <c r="B60" s="159"/>
      <c r="C60" s="201"/>
      <c r="D60" s="87"/>
      <c r="E60" s="87"/>
      <c r="F60" s="87"/>
      <c r="G60" s="68">
        <f t="shared" si="0"/>
        <v>0</v>
      </c>
      <c r="H60" s="89" t="s">
        <v>193</v>
      </c>
      <c r="I60" s="78"/>
      <c r="J60" s="78"/>
    </row>
    <row r="61" spans="1:10" s="89" customFormat="1" hidden="1">
      <c r="A61" s="159"/>
      <c r="B61" s="159"/>
      <c r="C61" s="201"/>
      <c r="D61" s="87"/>
      <c r="E61" s="87"/>
      <c r="F61" s="87"/>
      <c r="G61" s="68">
        <f t="shared" si="0"/>
        <v>0</v>
      </c>
      <c r="H61" s="89" t="s">
        <v>193</v>
      </c>
      <c r="J61" s="78"/>
    </row>
    <row r="62" spans="1:10" s="89" customFormat="1" hidden="1">
      <c r="A62" s="159"/>
      <c r="B62" s="159"/>
      <c r="C62" s="201"/>
      <c r="D62" s="87"/>
      <c r="E62" s="87"/>
      <c r="F62" s="87"/>
      <c r="G62" s="68">
        <f t="shared" si="0"/>
        <v>0</v>
      </c>
      <c r="H62" s="89" t="s">
        <v>193</v>
      </c>
      <c r="I62" s="78"/>
      <c r="J62" s="78"/>
    </row>
    <row r="63" spans="1:10" s="89" customFormat="1" hidden="1">
      <c r="A63" s="159"/>
      <c r="B63" s="159"/>
      <c r="C63" s="201"/>
      <c r="D63" s="87"/>
      <c r="E63" s="87"/>
      <c r="F63" s="87"/>
      <c r="G63" s="68">
        <f t="shared" si="0"/>
        <v>0</v>
      </c>
      <c r="H63" s="89" t="s">
        <v>193</v>
      </c>
      <c r="J63" s="78"/>
    </row>
    <row r="64" spans="1:10" s="89" customFormat="1" hidden="1">
      <c r="A64" s="159"/>
      <c r="B64" s="159"/>
      <c r="C64" s="201"/>
      <c r="D64" s="87"/>
      <c r="E64" s="87"/>
      <c r="F64" s="87"/>
      <c r="G64" s="68">
        <f t="shared" si="0"/>
        <v>0</v>
      </c>
      <c r="H64" s="89" t="s">
        <v>193</v>
      </c>
      <c r="I64" s="78"/>
      <c r="J64" s="78"/>
    </row>
    <row r="65" spans="1:10" s="89" customFormat="1" hidden="1">
      <c r="A65" s="159"/>
      <c r="B65" s="159"/>
      <c r="C65" s="201"/>
      <c r="D65" s="87"/>
      <c r="E65" s="87"/>
      <c r="F65" s="87"/>
      <c r="G65" s="68">
        <f t="shared" si="0"/>
        <v>0</v>
      </c>
      <c r="H65" s="89" t="s">
        <v>193</v>
      </c>
      <c r="J65" s="78"/>
    </row>
    <row r="66" spans="1:10" s="89" customFormat="1" hidden="1">
      <c r="A66" s="159"/>
      <c r="B66" s="159"/>
      <c r="C66" s="201"/>
      <c r="D66" s="87"/>
      <c r="E66" s="87"/>
      <c r="F66" s="87"/>
      <c r="G66" s="68">
        <f t="shared" si="0"/>
        <v>0</v>
      </c>
      <c r="H66" s="89" t="s">
        <v>193</v>
      </c>
      <c r="I66" s="78"/>
      <c r="J66" s="78"/>
    </row>
    <row r="67" spans="1:10" s="89" customFormat="1" hidden="1">
      <c r="A67" s="159"/>
      <c r="B67" s="159"/>
      <c r="C67" s="201"/>
      <c r="D67" s="87"/>
      <c r="E67" s="87"/>
      <c r="F67" s="87"/>
      <c r="G67" s="68">
        <f t="shared" si="0"/>
        <v>0</v>
      </c>
      <c r="H67" s="89" t="s">
        <v>193</v>
      </c>
      <c r="J67" s="78"/>
    </row>
    <row r="68" spans="1:10" s="89" customFormat="1" hidden="1">
      <c r="A68" s="159"/>
      <c r="B68" s="159"/>
      <c r="C68" s="201"/>
      <c r="D68" s="87"/>
      <c r="E68" s="87"/>
      <c r="F68" s="87"/>
      <c r="G68" s="68">
        <f t="shared" si="0"/>
        <v>0</v>
      </c>
      <c r="H68" s="89" t="s">
        <v>193</v>
      </c>
      <c r="I68" s="78"/>
      <c r="J68" s="78"/>
    </row>
    <row r="69" spans="1:10" s="89" customFormat="1" hidden="1">
      <c r="A69" s="159"/>
      <c r="B69" s="159"/>
      <c r="C69" s="201"/>
      <c r="D69" s="87"/>
      <c r="E69" s="87"/>
      <c r="F69" s="87"/>
      <c r="G69" s="68">
        <f t="shared" si="0"/>
        <v>0</v>
      </c>
      <c r="H69" s="89" t="s">
        <v>193</v>
      </c>
      <c r="J69" s="78"/>
    </row>
    <row r="70" spans="1:10" s="89" customFormat="1" hidden="1">
      <c r="A70" s="159"/>
      <c r="B70" s="159"/>
      <c r="C70" s="201"/>
      <c r="D70" s="87"/>
      <c r="E70" s="87"/>
      <c r="F70" s="87"/>
      <c r="G70" s="68">
        <f t="shared" ref="G70:G101" si="1">ROUND(+C70*E70*F70,2)</f>
        <v>0</v>
      </c>
      <c r="H70" s="89" t="s">
        <v>193</v>
      </c>
      <c r="I70" s="78"/>
      <c r="J70" s="78"/>
    </row>
    <row r="71" spans="1:10" s="89" customFormat="1" hidden="1">
      <c r="A71" s="159"/>
      <c r="B71" s="159"/>
      <c r="C71" s="201"/>
      <c r="D71" s="87"/>
      <c r="E71" s="87"/>
      <c r="F71" s="87"/>
      <c r="G71" s="68">
        <f t="shared" si="1"/>
        <v>0</v>
      </c>
      <c r="H71" s="89" t="s">
        <v>193</v>
      </c>
      <c r="J71" s="78"/>
    </row>
    <row r="72" spans="1:10" s="89" customFormat="1" hidden="1">
      <c r="A72" s="159"/>
      <c r="B72" s="159"/>
      <c r="C72" s="201"/>
      <c r="D72" s="87"/>
      <c r="E72" s="87"/>
      <c r="F72" s="87"/>
      <c r="G72" s="68">
        <f t="shared" si="1"/>
        <v>0</v>
      </c>
      <c r="H72" s="89" t="s">
        <v>193</v>
      </c>
      <c r="I72" s="78"/>
      <c r="J72" s="78"/>
    </row>
    <row r="73" spans="1:10" s="89" customFormat="1" hidden="1">
      <c r="A73" s="159"/>
      <c r="B73" s="159"/>
      <c r="C73" s="201"/>
      <c r="D73" s="87"/>
      <c r="E73" s="87"/>
      <c r="F73" s="87"/>
      <c r="G73" s="68">
        <f t="shared" si="1"/>
        <v>0</v>
      </c>
      <c r="H73" s="89" t="s">
        <v>193</v>
      </c>
      <c r="J73" s="78"/>
    </row>
    <row r="74" spans="1:10" s="89" customFormat="1" hidden="1">
      <c r="A74" s="159"/>
      <c r="B74" s="159"/>
      <c r="C74" s="201"/>
      <c r="D74" s="87"/>
      <c r="E74" s="87"/>
      <c r="F74" s="87"/>
      <c r="G74" s="68">
        <f t="shared" si="1"/>
        <v>0</v>
      </c>
      <c r="H74" s="89" t="s">
        <v>193</v>
      </c>
      <c r="I74" s="78"/>
      <c r="J74" s="78"/>
    </row>
    <row r="75" spans="1:10" s="89" customFormat="1" hidden="1">
      <c r="A75" s="159"/>
      <c r="B75" s="159"/>
      <c r="C75" s="201"/>
      <c r="D75" s="87"/>
      <c r="E75" s="87"/>
      <c r="F75" s="87"/>
      <c r="G75" s="68">
        <f t="shared" si="1"/>
        <v>0</v>
      </c>
      <c r="H75" s="89" t="s">
        <v>193</v>
      </c>
      <c r="J75" s="78"/>
    </row>
    <row r="76" spans="1:10" s="89" customFormat="1" hidden="1">
      <c r="A76" s="159"/>
      <c r="B76" s="159"/>
      <c r="C76" s="201"/>
      <c r="D76" s="87"/>
      <c r="E76" s="87"/>
      <c r="F76" s="87"/>
      <c r="G76" s="68">
        <f t="shared" si="1"/>
        <v>0</v>
      </c>
      <c r="H76" s="89" t="s">
        <v>193</v>
      </c>
      <c r="I76" s="78"/>
      <c r="J76" s="78"/>
    </row>
    <row r="77" spans="1:10" s="89" customFormat="1" hidden="1">
      <c r="A77" s="159"/>
      <c r="B77" s="159"/>
      <c r="C77" s="201"/>
      <c r="D77" s="87"/>
      <c r="E77" s="87"/>
      <c r="F77" s="87"/>
      <c r="G77" s="68">
        <f t="shared" si="1"/>
        <v>0</v>
      </c>
      <c r="H77" s="89" t="s">
        <v>193</v>
      </c>
      <c r="J77" s="78"/>
    </row>
    <row r="78" spans="1:10" s="89" customFormat="1" hidden="1">
      <c r="A78" s="159"/>
      <c r="B78" s="159"/>
      <c r="C78" s="201"/>
      <c r="D78" s="87"/>
      <c r="E78" s="87"/>
      <c r="F78" s="87"/>
      <c r="G78" s="68">
        <f t="shared" si="1"/>
        <v>0</v>
      </c>
      <c r="H78" s="89" t="s">
        <v>193</v>
      </c>
      <c r="I78" s="78"/>
      <c r="J78" s="78"/>
    </row>
    <row r="79" spans="1:10" s="89" customFormat="1" hidden="1">
      <c r="A79" s="159"/>
      <c r="B79" s="159"/>
      <c r="C79" s="201"/>
      <c r="D79" s="87"/>
      <c r="E79" s="87"/>
      <c r="F79" s="87"/>
      <c r="G79" s="68">
        <f t="shared" si="1"/>
        <v>0</v>
      </c>
      <c r="H79" s="89" t="s">
        <v>193</v>
      </c>
      <c r="J79" s="78"/>
    </row>
    <row r="80" spans="1:10" s="89" customFormat="1" hidden="1">
      <c r="A80" s="159"/>
      <c r="B80" s="159"/>
      <c r="C80" s="201"/>
      <c r="D80" s="87"/>
      <c r="E80" s="87"/>
      <c r="F80" s="87"/>
      <c r="G80" s="68">
        <f t="shared" si="1"/>
        <v>0</v>
      </c>
      <c r="H80" s="89" t="s">
        <v>193</v>
      </c>
      <c r="I80" s="78"/>
      <c r="J80" s="78"/>
    </row>
    <row r="81" spans="1:10" s="89" customFormat="1" hidden="1">
      <c r="A81" s="159"/>
      <c r="B81" s="159"/>
      <c r="C81" s="201"/>
      <c r="D81" s="87"/>
      <c r="E81" s="87"/>
      <c r="F81" s="87"/>
      <c r="G81" s="68">
        <f t="shared" si="1"/>
        <v>0</v>
      </c>
      <c r="H81" s="89" t="s">
        <v>193</v>
      </c>
      <c r="J81" s="78"/>
    </row>
    <row r="82" spans="1:10" s="89" customFormat="1" hidden="1">
      <c r="A82" s="159"/>
      <c r="B82" s="159"/>
      <c r="C82" s="201"/>
      <c r="D82" s="87"/>
      <c r="E82" s="87"/>
      <c r="F82" s="87"/>
      <c r="G82" s="68">
        <f t="shared" si="1"/>
        <v>0</v>
      </c>
      <c r="H82" s="89" t="s">
        <v>193</v>
      </c>
      <c r="I82" s="78"/>
      <c r="J82" s="78"/>
    </row>
    <row r="83" spans="1:10" s="89" customFormat="1" hidden="1">
      <c r="A83" s="159"/>
      <c r="B83" s="159"/>
      <c r="C83" s="201"/>
      <c r="D83" s="87"/>
      <c r="E83" s="87"/>
      <c r="F83" s="87"/>
      <c r="G83" s="68">
        <f t="shared" si="1"/>
        <v>0</v>
      </c>
      <c r="H83" s="89" t="s">
        <v>193</v>
      </c>
      <c r="J83" s="78"/>
    </row>
    <row r="84" spans="1:10" s="89" customFormat="1" hidden="1">
      <c r="A84" s="159"/>
      <c r="B84" s="159"/>
      <c r="C84" s="201"/>
      <c r="D84" s="87"/>
      <c r="E84" s="87"/>
      <c r="F84" s="87"/>
      <c r="G84" s="68">
        <f t="shared" si="1"/>
        <v>0</v>
      </c>
      <c r="H84" s="89" t="s">
        <v>193</v>
      </c>
      <c r="I84" s="78"/>
      <c r="J84" s="78"/>
    </row>
    <row r="85" spans="1:10" s="89" customFormat="1" hidden="1">
      <c r="A85" s="159"/>
      <c r="B85" s="159"/>
      <c r="C85" s="201"/>
      <c r="D85" s="87"/>
      <c r="E85" s="87"/>
      <c r="F85" s="87"/>
      <c r="G85" s="68">
        <f t="shared" si="1"/>
        <v>0</v>
      </c>
      <c r="H85" s="89" t="s">
        <v>193</v>
      </c>
      <c r="J85" s="78"/>
    </row>
    <row r="86" spans="1:10" s="89" customFormat="1" hidden="1">
      <c r="A86" s="159"/>
      <c r="B86" s="159"/>
      <c r="C86" s="201"/>
      <c r="D86" s="87"/>
      <c r="E86" s="87"/>
      <c r="F86" s="87"/>
      <c r="G86" s="68">
        <f t="shared" si="1"/>
        <v>0</v>
      </c>
      <c r="H86" s="89" t="s">
        <v>193</v>
      </c>
      <c r="I86" s="78"/>
      <c r="J86" s="78"/>
    </row>
    <row r="87" spans="1:10" s="89" customFormat="1" hidden="1">
      <c r="A87" s="159"/>
      <c r="B87" s="159"/>
      <c r="C87" s="201"/>
      <c r="D87" s="87"/>
      <c r="E87" s="87"/>
      <c r="F87" s="87"/>
      <c r="G87" s="68">
        <f t="shared" si="1"/>
        <v>0</v>
      </c>
      <c r="H87" s="89" t="s">
        <v>193</v>
      </c>
      <c r="J87" s="78"/>
    </row>
    <row r="88" spans="1:10" s="89" customFormat="1" hidden="1">
      <c r="A88" s="159"/>
      <c r="B88" s="159"/>
      <c r="C88" s="201"/>
      <c r="D88" s="87"/>
      <c r="E88" s="87"/>
      <c r="F88" s="87"/>
      <c r="G88" s="68">
        <f t="shared" si="1"/>
        <v>0</v>
      </c>
      <c r="H88" s="89" t="s">
        <v>193</v>
      </c>
      <c r="I88" s="78"/>
      <c r="J88" s="78"/>
    </row>
    <row r="89" spans="1:10" s="89" customFormat="1" hidden="1">
      <c r="A89" s="159"/>
      <c r="B89" s="159"/>
      <c r="C89" s="201"/>
      <c r="D89" s="87"/>
      <c r="E89" s="87"/>
      <c r="F89" s="87"/>
      <c r="G89" s="68">
        <f t="shared" si="1"/>
        <v>0</v>
      </c>
      <c r="H89" s="89" t="s">
        <v>193</v>
      </c>
      <c r="J89" s="78"/>
    </row>
    <row r="90" spans="1:10" s="89" customFormat="1" hidden="1">
      <c r="A90" s="159"/>
      <c r="B90" s="159"/>
      <c r="C90" s="201"/>
      <c r="D90" s="87"/>
      <c r="E90" s="87"/>
      <c r="F90" s="87"/>
      <c r="G90" s="68">
        <f t="shared" si="1"/>
        <v>0</v>
      </c>
      <c r="H90" s="89" t="s">
        <v>193</v>
      </c>
      <c r="I90" s="78"/>
      <c r="J90" s="78"/>
    </row>
    <row r="91" spans="1:10" s="89" customFormat="1" hidden="1">
      <c r="A91" s="159"/>
      <c r="B91" s="159"/>
      <c r="C91" s="201"/>
      <c r="D91" s="87"/>
      <c r="E91" s="87"/>
      <c r="F91" s="87"/>
      <c r="G91" s="68">
        <f t="shared" si="1"/>
        <v>0</v>
      </c>
      <c r="H91" s="89" t="s">
        <v>193</v>
      </c>
      <c r="J91" s="78"/>
    </row>
    <row r="92" spans="1:10" s="89" customFormat="1" hidden="1">
      <c r="A92" s="159"/>
      <c r="B92" s="159"/>
      <c r="C92" s="201"/>
      <c r="D92" s="87"/>
      <c r="E92" s="87"/>
      <c r="F92" s="87"/>
      <c r="G92" s="68">
        <f t="shared" si="1"/>
        <v>0</v>
      </c>
      <c r="H92" s="89" t="s">
        <v>193</v>
      </c>
      <c r="I92" s="78"/>
      <c r="J92" s="78"/>
    </row>
    <row r="93" spans="1:10" s="89" customFormat="1" hidden="1">
      <c r="A93" s="159"/>
      <c r="B93" s="159"/>
      <c r="C93" s="201"/>
      <c r="D93" s="87"/>
      <c r="E93" s="87"/>
      <c r="F93" s="87"/>
      <c r="G93" s="68">
        <f t="shared" si="1"/>
        <v>0</v>
      </c>
      <c r="H93" s="89" t="s">
        <v>193</v>
      </c>
      <c r="J93" s="78"/>
    </row>
    <row r="94" spans="1:10" s="89" customFormat="1" hidden="1">
      <c r="A94" s="159"/>
      <c r="B94" s="159"/>
      <c r="C94" s="201"/>
      <c r="D94" s="87"/>
      <c r="E94" s="87"/>
      <c r="F94" s="87"/>
      <c r="G94" s="68">
        <f t="shared" si="1"/>
        <v>0</v>
      </c>
      <c r="H94" s="89" t="s">
        <v>193</v>
      </c>
      <c r="I94" s="78"/>
      <c r="J94" s="78"/>
    </row>
    <row r="95" spans="1:10" s="89" customFormat="1" hidden="1">
      <c r="A95" s="159"/>
      <c r="B95" s="159"/>
      <c r="C95" s="201"/>
      <c r="D95" s="87"/>
      <c r="E95" s="87"/>
      <c r="F95" s="87"/>
      <c r="G95" s="68">
        <f t="shared" si="1"/>
        <v>0</v>
      </c>
      <c r="H95" s="89" t="s">
        <v>193</v>
      </c>
      <c r="J95" s="78"/>
    </row>
    <row r="96" spans="1:10" s="89" customFormat="1" hidden="1">
      <c r="A96" s="159"/>
      <c r="B96" s="159"/>
      <c r="C96" s="201"/>
      <c r="D96" s="87"/>
      <c r="E96" s="87"/>
      <c r="F96" s="87"/>
      <c r="G96" s="68">
        <f t="shared" si="1"/>
        <v>0</v>
      </c>
      <c r="H96" s="89" t="s">
        <v>193</v>
      </c>
      <c r="I96" s="78"/>
      <c r="J96" s="78"/>
    </row>
    <row r="97" spans="1:10" s="89" customFormat="1" hidden="1">
      <c r="A97" s="159"/>
      <c r="B97" s="159"/>
      <c r="C97" s="201"/>
      <c r="D97" s="87"/>
      <c r="E97" s="87"/>
      <c r="F97" s="87"/>
      <c r="G97" s="68">
        <f t="shared" si="1"/>
        <v>0</v>
      </c>
      <c r="H97" s="89" t="s">
        <v>193</v>
      </c>
      <c r="J97" s="78"/>
    </row>
    <row r="98" spans="1:10" s="89" customFormat="1" hidden="1">
      <c r="A98" s="159"/>
      <c r="B98" s="159"/>
      <c r="C98" s="201"/>
      <c r="D98" s="87"/>
      <c r="E98" s="87"/>
      <c r="F98" s="87"/>
      <c r="G98" s="68">
        <f t="shared" si="1"/>
        <v>0</v>
      </c>
      <c r="H98" s="89" t="s">
        <v>193</v>
      </c>
      <c r="I98" s="78"/>
      <c r="J98" s="78"/>
    </row>
    <row r="99" spans="1:10" s="89" customFormat="1" hidden="1">
      <c r="A99" s="159"/>
      <c r="B99" s="159"/>
      <c r="C99" s="201"/>
      <c r="D99" s="87"/>
      <c r="E99" s="87"/>
      <c r="F99" s="87"/>
      <c r="G99" s="68">
        <f t="shared" si="1"/>
        <v>0</v>
      </c>
      <c r="H99" s="89" t="s">
        <v>193</v>
      </c>
      <c r="J99" s="78"/>
    </row>
    <row r="100" spans="1:10" s="89" customFormat="1" hidden="1">
      <c r="A100" s="159"/>
      <c r="B100" s="159"/>
      <c r="C100" s="201"/>
      <c r="D100" s="87"/>
      <c r="E100" s="87"/>
      <c r="F100" s="87"/>
      <c r="G100" s="68">
        <f t="shared" si="1"/>
        <v>0</v>
      </c>
      <c r="H100" s="89" t="s">
        <v>193</v>
      </c>
      <c r="I100" s="78"/>
      <c r="J100" s="78"/>
    </row>
    <row r="101" spans="1:10" s="89" customFormat="1" hidden="1">
      <c r="A101" s="159"/>
      <c r="B101" s="159"/>
      <c r="C101" s="201"/>
      <c r="D101" s="87"/>
      <c r="E101" s="87"/>
      <c r="F101" s="87"/>
      <c r="G101" s="68">
        <f t="shared" si="1"/>
        <v>0</v>
      </c>
      <c r="H101" s="89" t="s">
        <v>193</v>
      </c>
      <c r="J101" s="78"/>
    </row>
    <row r="102" spans="1:10" s="89" customFormat="1" hidden="1">
      <c r="A102" s="159"/>
      <c r="B102" s="159"/>
      <c r="C102" s="201"/>
      <c r="D102" s="87"/>
      <c r="E102" s="87"/>
      <c r="F102" s="87"/>
      <c r="G102" s="68">
        <f t="shared" ref="G102:G117" si="2">ROUND(+C102*E102*F102,2)</f>
        <v>0</v>
      </c>
      <c r="H102" s="89" t="s">
        <v>193</v>
      </c>
      <c r="I102" s="78"/>
      <c r="J102" s="78"/>
    </row>
    <row r="103" spans="1:10" s="89" customFormat="1" hidden="1">
      <c r="A103" s="159"/>
      <c r="B103" s="159"/>
      <c r="C103" s="201"/>
      <c r="D103" s="87"/>
      <c r="E103" s="87"/>
      <c r="F103" s="87"/>
      <c r="G103" s="68">
        <f t="shared" si="2"/>
        <v>0</v>
      </c>
      <c r="H103" s="89" t="s">
        <v>193</v>
      </c>
      <c r="J103" s="78"/>
    </row>
    <row r="104" spans="1:10" s="89" customFormat="1" hidden="1">
      <c r="A104" s="159"/>
      <c r="B104" s="159"/>
      <c r="C104" s="201"/>
      <c r="D104" s="87"/>
      <c r="E104" s="87"/>
      <c r="F104" s="87"/>
      <c r="G104" s="68">
        <f t="shared" si="2"/>
        <v>0</v>
      </c>
      <c r="H104" s="89" t="s">
        <v>193</v>
      </c>
      <c r="I104" s="78"/>
      <c r="J104" s="78"/>
    </row>
    <row r="105" spans="1:10" s="89" customFormat="1" hidden="1">
      <c r="A105" s="159"/>
      <c r="B105" s="159"/>
      <c r="C105" s="201"/>
      <c r="D105" s="87"/>
      <c r="E105" s="87"/>
      <c r="F105" s="87"/>
      <c r="G105" s="68">
        <f t="shared" si="2"/>
        <v>0</v>
      </c>
      <c r="H105" s="89" t="s">
        <v>193</v>
      </c>
      <c r="J105" s="78"/>
    </row>
    <row r="106" spans="1:10" s="89" customFormat="1" hidden="1">
      <c r="A106" s="159"/>
      <c r="B106" s="159"/>
      <c r="C106" s="201"/>
      <c r="D106" s="87"/>
      <c r="E106" s="87"/>
      <c r="F106" s="87"/>
      <c r="G106" s="68">
        <f t="shared" si="2"/>
        <v>0</v>
      </c>
      <c r="H106" s="89" t="s">
        <v>193</v>
      </c>
      <c r="I106" s="78"/>
      <c r="J106" s="78"/>
    </row>
    <row r="107" spans="1:10" s="89" customFormat="1" hidden="1">
      <c r="A107" s="159"/>
      <c r="B107" s="159"/>
      <c r="C107" s="201"/>
      <c r="D107" s="87"/>
      <c r="E107" s="87"/>
      <c r="F107" s="87"/>
      <c r="G107" s="68">
        <f t="shared" si="2"/>
        <v>0</v>
      </c>
      <c r="H107" s="89" t="s">
        <v>193</v>
      </c>
      <c r="J107" s="78"/>
    </row>
    <row r="108" spans="1:10" s="89" customFormat="1" hidden="1">
      <c r="A108" s="159"/>
      <c r="B108" s="159"/>
      <c r="C108" s="201"/>
      <c r="D108" s="87"/>
      <c r="E108" s="87"/>
      <c r="F108" s="87"/>
      <c r="G108" s="68">
        <f t="shared" si="2"/>
        <v>0</v>
      </c>
      <c r="H108" s="89" t="s">
        <v>193</v>
      </c>
      <c r="I108" s="78"/>
      <c r="J108" s="78"/>
    </row>
    <row r="109" spans="1:10" s="89" customFormat="1" hidden="1">
      <c r="A109" s="159"/>
      <c r="B109" s="159"/>
      <c r="C109" s="201"/>
      <c r="D109" s="87"/>
      <c r="E109" s="87"/>
      <c r="F109" s="87"/>
      <c r="G109" s="68">
        <f t="shared" si="2"/>
        <v>0</v>
      </c>
      <c r="H109" s="89" t="s">
        <v>193</v>
      </c>
      <c r="J109" s="78"/>
    </row>
    <row r="110" spans="1:10" s="89" customFormat="1" hidden="1">
      <c r="A110" s="159"/>
      <c r="B110" s="159"/>
      <c r="C110" s="201"/>
      <c r="D110" s="87"/>
      <c r="E110" s="87"/>
      <c r="F110" s="87"/>
      <c r="G110" s="68">
        <f t="shared" si="2"/>
        <v>0</v>
      </c>
      <c r="H110" s="89" t="s">
        <v>193</v>
      </c>
      <c r="I110" s="78"/>
      <c r="J110" s="78"/>
    </row>
    <row r="111" spans="1:10" s="89" customFormat="1" hidden="1">
      <c r="A111" s="159"/>
      <c r="B111" s="159"/>
      <c r="C111" s="201"/>
      <c r="D111" s="87"/>
      <c r="E111" s="87"/>
      <c r="F111" s="87"/>
      <c r="G111" s="68">
        <f t="shared" si="2"/>
        <v>0</v>
      </c>
      <c r="H111" s="89" t="s">
        <v>193</v>
      </c>
      <c r="J111" s="78"/>
    </row>
    <row r="112" spans="1:10" s="89" customFormat="1" hidden="1">
      <c r="A112" s="159"/>
      <c r="B112" s="159"/>
      <c r="C112" s="201"/>
      <c r="D112" s="87"/>
      <c r="E112" s="87"/>
      <c r="F112" s="87"/>
      <c r="G112" s="68">
        <f t="shared" si="2"/>
        <v>0</v>
      </c>
      <c r="H112" s="89" t="s">
        <v>193</v>
      </c>
      <c r="I112" s="78"/>
      <c r="J112" s="78"/>
    </row>
    <row r="113" spans="1:10" s="89" customFormat="1" hidden="1">
      <c r="A113" s="159"/>
      <c r="B113" s="159"/>
      <c r="C113" s="201"/>
      <c r="D113" s="87"/>
      <c r="E113" s="87"/>
      <c r="F113" s="87"/>
      <c r="G113" s="68">
        <f t="shared" si="2"/>
        <v>0</v>
      </c>
      <c r="H113" s="89" t="s">
        <v>193</v>
      </c>
      <c r="J113" s="78"/>
    </row>
    <row r="114" spans="1:10" s="89" customFormat="1" hidden="1">
      <c r="A114" s="159"/>
      <c r="B114" s="159"/>
      <c r="C114" s="201"/>
      <c r="D114" s="87"/>
      <c r="E114" s="87"/>
      <c r="F114" s="87"/>
      <c r="G114" s="68">
        <f t="shared" si="2"/>
        <v>0</v>
      </c>
      <c r="H114" s="89" t="s">
        <v>193</v>
      </c>
      <c r="I114" s="78"/>
      <c r="J114" s="78"/>
    </row>
    <row r="115" spans="1:10" s="89" customFormat="1" hidden="1">
      <c r="A115" s="159"/>
      <c r="B115" s="159"/>
      <c r="C115" s="201"/>
      <c r="D115" s="87"/>
      <c r="E115" s="87"/>
      <c r="F115" s="87"/>
      <c r="G115" s="68">
        <f t="shared" si="2"/>
        <v>0</v>
      </c>
      <c r="H115" s="89" t="s">
        <v>193</v>
      </c>
      <c r="J115" s="78"/>
    </row>
    <row r="116" spans="1:10" s="89" customFormat="1" hidden="1">
      <c r="A116" s="159"/>
      <c r="B116" s="159"/>
      <c r="C116" s="201"/>
      <c r="D116" s="87"/>
      <c r="E116" s="87"/>
      <c r="F116" s="87"/>
      <c r="G116" s="68">
        <f t="shared" si="2"/>
        <v>0</v>
      </c>
      <c r="H116" s="89" t="s">
        <v>193</v>
      </c>
      <c r="I116" s="78"/>
      <c r="J116" s="78"/>
    </row>
    <row r="117" spans="1:10" s="89" customFormat="1" hidden="1">
      <c r="A117" s="159"/>
      <c r="B117" s="159"/>
      <c r="C117" s="201"/>
      <c r="D117" s="87"/>
      <c r="E117" s="87"/>
      <c r="F117" s="87"/>
      <c r="G117" s="68">
        <f t="shared" si="2"/>
        <v>0</v>
      </c>
      <c r="H117" s="89" t="s">
        <v>193</v>
      </c>
      <c r="J117" s="78"/>
    </row>
    <row r="118" spans="1:10" s="89" customFormat="1" hidden="1">
      <c r="A118" s="159"/>
      <c r="B118" s="159"/>
      <c r="C118" s="201"/>
      <c r="D118" s="87"/>
      <c r="E118" s="87"/>
      <c r="F118" s="87"/>
      <c r="G118" s="68">
        <f t="shared" ref="G118:G125" si="3">ROUND(+C118*E118*F118,2)</f>
        <v>0</v>
      </c>
      <c r="H118" s="89" t="s">
        <v>193</v>
      </c>
      <c r="I118" s="78"/>
      <c r="J118" s="78"/>
    </row>
    <row r="119" spans="1:10" s="89" customFormat="1" hidden="1">
      <c r="A119" s="159"/>
      <c r="B119" s="159"/>
      <c r="C119" s="201"/>
      <c r="D119" s="87"/>
      <c r="E119" s="87"/>
      <c r="F119" s="87"/>
      <c r="G119" s="68">
        <f t="shared" si="3"/>
        <v>0</v>
      </c>
      <c r="H119" s="89" t="s">
        <v>193</v>
      </c>
      <c r="J119" s="78"/>
    </row>
    <row r="120" spans="1:10" s="89" customFormat="1" hidden="1">
      <c r="A120" s="159"/>
      <c r="B120" s="159"/>
      <c r="C120" s="201"/>
      <c r="D120" s="87"/>
      <c r="E120" s="87"/>
      <c r="F120" s="87"/>
      <c r="G120" s="68">
        <f t="shared" si="3"/>
        <v>0</v>
      </c>
      <c r="H120" s="89" t="s">
        <v>193</v>
      </c>
      <c r="I120" s="78"/>
      <c r="J120" s="78"/>
    </row>
    <row r="121" spans="1:10" s="89" customFormat="1" hidden="1">
      <c r="A121" s="159"/>
      <c r="B121" s="159"/>
      <c r="C121" s="201"/>
      <c r="D121" s="87"/>
      <c r="E121" s="87"/>
      <c r="F121" s="87"/>
      <c r="G121" s="68">
        <f t="shared" si="3"/>
        <v>0</v>
      </c>
      <c r="H121" s="89" t="s">
        <v>193</v>
      </c>
      <c r="J121" s="78"/>
    </row>
    <row r="122" spans="1:10" s="89" customFormat="1" hidden="1">
      <c r="A122" s="159"/>
      <c r="B122" s="159"/>
      <c r="C122" s="201"/>
      <c r="D122" s="87"/>
      <c r="E122" s="87"/>
      <c r="F122" s="87"/>
      <c r="G122" s="68">
        <f t="shared" si="3"/>
        <v>0</v>
      </c>
      <c r="H122" s="89" t="s">
        <v>193</v>
      </c>
      <c r="I122" s="78"/>
      <c r="J122" s="78"/>
    </row>
    <row r="123" spans="1:10" s="89" customFormat="1" hidden="1">
      <c r="A123" s="159"/>
      <c r="B123" s="159"/>
      <c r="C123" s="201"/>
      <c r="D123" s="87"/>
      <c r="E123" s="87"/>
      <c r="F123" s="87"/>
      <c r="G123" s="68">
        <f t="shared" si="3"/>
        <v>0</v>
      </c>
      <c r="H123" s="89" t="s">
        <v>193</v>
      </c>
      <c r="J123" s="78"/>
    </row>
    <row r="124" spans="1:10" s="89" customFormat="1" hidden="1">
      <c r="A124" s="159"/>
      <c r="B124" s="159"/>
      <c r="C124" s="201"/>
      <c r="D124" s="87"/>
      <c r="E124" s="87"/>
      <c r="F124" s="87"/>
      <c r="G124" s="68">
        <f t="shared" si="3"/>
        <v>0</v>
      </c>
      <c r="H124" s="89" t="s">
        <v>193</v>
      </c>
      <c r="I124" s="78"/>
      <c r="J124" s="78"/>
    </row>
    <row r="125" spans="1:10" s="89" customFormat="1" hidden="1">
      <c r="A125" s="159"/>
      <c r="B125" s="159"/>
      <c r="C125" s="201"/>
      <c r="D125" s="87"/>
      <c r="E125" s="87"/>
      <c r="F125" s="87"/>
      <c r="G125" s="68">
        <f t="shared" si="3"/>
        <v>0</v>
      </c>
      <c r="H125" s="89" t="s">
        <v>193</v>
      </c>
      <c r="J125" s="78"/>
    </row>
    <row r="126" spans="1:10" s="89" customFormat="1" hidden="1">
      <c r="A126" s="159"/>
      <c r="B126" s="159"/>
      <c r="C126" s="201"/>
      <c r="D126" s="87"/>
      <c r="E126" s="87"/>
      <c r="F126" s="87"/>
      <c r="G126" s="68">
        <f t="shared" ref="G126:G129" si="4">ROUND(+C126*E126*F126,2)</f>
        <v>0</v>
      </c>
      <c r="H126" s="89" t="s">
        <v>193</v>
      </c>
      <c r="I126" s="78"/>
      <c r="J126" s="78"/>
    </row>
    <row r="127" spans="1:10" s="89" customFormat="1" hidden="1">
      <c r="A127" s="159"/>
      <c r="B127" s="159"/>
      <c r="C127" s="201"/>
      <c r="D127" s="87"/>
      <c r="E127" s="87"/>
      <c r="F127" s="87"/>
      <c r="G127" s="68">
        <f t="shared" si="4"/>
        <v>0</v>
      </c>
      <c r="H127" s="89" t="s">
        <v>193</v>
      </c>
      <c r="J127" s="78"/>
    </row>
    <row r="128" spans="1:10" s="89" customFormat="1" hidden="1">
      <c r="A128" s="159"/>
      <c r="B128" s="159"/>
      <c r="C128" s="201"/>
      <c r="D128" s="87"/>
      <c r="E128" s="87"/>
      <c r="F128" s="87"/>
      <c r="G128" s="68">
        <f t="shared" si="4"/>
        <v>0</v>
      </c>
      <c r="H128" s="89" t="s">
        <v>193</v>
      </c>
      <c r="I128" s="78"/>
      <c r="J128" s="78"/>
    </row>
    <row r="129" spans="1:21" s="89" customFormat="1" hidden="1">
      <c r="A129" s="159"/>
      <c r="B129" s="159"/>
      <c r="C129" s="201"/>
      <c r="D129" s="87"/>
      <c r="E129" s="87"/>
      <c r="F129" s="87"/>
      <c r="G129" s="68">
        <f t="shared" si="4"/>
        <v>0</v>
      </c>
      <c r="H129" s="89" t="s">
        <v>193</v>
      </c>
      <c r="J129" s="78"/>
    </row>
    <row r="130" spans="1:21" s="89" customFormat="1" hidden="1">
      <c r="A130" s="159"/>
      <c r="B130" s="159"/>
      <c r="C130" s="201"/>
      <c r="D130" s="87"/>
      <c r="E130" s="87"/>
      <c r="F130" s="87"/>
      <c r="G130" s="68">
        <f t="shared" ref="G130:G131" si="5">ROUND(+C130*E130*F130,2)</f>
        <v>0</v>
      </c>
      <c r="H130" s="89" t="s">
        <v>193</v>
      </c>
      <c r="I130" s="78"/>
      <c r="J130" s="78"/>
    </row>
    <row r="131" spans="1:21" s="89" customFormat="1" hidden="1">
      <c r="A131" s="159"/>
      <c r="B131" s="159"/>
      <c r="C131" s="201"/>
      <c r="D131" s="87"/>
      <c r="E131" s="87"/>
      <c r="F131" s="87"/>
      <c r="G131" s="68">
        <f t="shared" si="5"/>
        <v>0</v>
      </c>
      <c r="H131" s="89" t="s">
        <v>193</v>
      </c>
      <c r="J131" s="78"/>
    </row>
    <row r="132" spans="1:21" s="89" customFormat="1" hidden="1">
      <c r="A132" s="159"/>
      <c r="B132" s="159"/>
      <c r="C132" s="201"/>
      <c r="D132" s="87"/>
      <c r="E132" s="87"/>
      <c r="F132" s="87"/>
      <c r="G132" s="68">
        <f t="shared" ref="G132:G134" si="6">ROUND(+C132*E132*F132,2)</f>
        <v>0</v>
      </c>
      <c r="H132" s="89" t="s">
        <v>193</v>
      </c>
      <c r="I132" s="78"/>
      <c r="J132" s="78"/>
    </row>
    <row r="133" spans="1:21" s="89" customFormat="1" hidden="1">
      <c r="A133" s="159"/>
      <c r="B133" s="159"/>
      <c r="C133" s="201"/>
      <c r="D133" s="87"/>
      <c r="E133" s="87"/>
      <c r="F133" s="87"/>
      <c r="G133" s="68">
        <f t="shared" si="6"/>
        <v>0</v>
      </c>
      <c r="H133" s="89" t="s">
        <v>193</v>
      </c>
      <c r="J133" s="78"/>
    </row>
    <row r="134" spans="1:21" s="89" customFormat="1">
      <c r="A134" s="159"/>
      <c r="B134" s="159"/>
      <c r="C134" s="201"/>
      <c r="D134" s="87"/>
      <c r="E134" s="87"/>
      <c r="F134" s="87"/>
      <c r="G134" s="215">
        <f t="shared" si="6"/>
        <v>0</v>
      </c>
      <c r="H134" s="89" t="s">
        <v>193</v>
      </c>
      <c r="J134" s="78"/>
    </row>
    <row r="135" spans="1:21" s="89" customFormat="1">
      <c r="A135" s="159"/>
      <c r="B135" s="159"/>
      <c r="C135" s="90"/>
      <c r="E135" s="103"/>
      <c r="F135" s="172" t="s">
        <v>209</v>
      </c>
      <c r="G135" s="224">
        <f>ROUND(SUBTOTAL(109,G5:G134),2)</f>
        <v>0</v>
      </c>
      <c r="H135" s="89" t="s">
        <v>193</v>
      </c>
      <c r="J135" s="349" t="s">
        <v>210</v>
      </c>
      <c r="O135" s="346"/>
      <c r="P135" s="78"/>
      <c r="Q135" s="78"/>
      <c r="R135" s="78"/>
      <c r="S135" s="78"/>
      <c r="T135" s="78"/>
      <c r="U135" s="78"/>
    </row>
    <row r="136" spans="1:21" s="89" customFormat="1">
      <c r="A136" s="159"/>
      <c r="B136" s="159"/>
      <c r="C136" s="90"/>
      <c r="G136" s="221"/>
      <c r="H136" s="89" t="s">
        <v>196</v>
      </c>
      <c r="J136" s="78"/>
      <c r="O136" s="523"/>
      <c r="P136" s="523"/>
      <c r="Q136" s="346"/>
      <c r="R136" s="523"/>
      <c r="S136" s="523"/>
      <c r="T136" s="78"/>
      <c r="U136" s="346"/>
    </row>
    <row r="137" spans="1:21" s="89" customFormat="1">
      <c r="A137" s="159"/>
      <c r="B137" s="159"/>
      <c r="C137" s="201"/>
      <c r="D137" s="87"/>
      <c r="E137" s="87"/>
      <c r="F137" s="87"/>
      <c r="G137" s="68">
        <f t="shared" ref="G137:G266" si="7">ROUND(+C137*E137*F137,2)</f>
        <v>0</v>
      </c>
      <c r="H137" s="89" t="s">
        <v>196</v>
      </c>
      <c r="J137" s="78"/>
      <c r="O137" s="346"/>
      <c r="P137" s="346"/>
      <c r="Q137" s="346"/>
      <c r="R137" s="346"/>
      <c r="S137" s="346"/>
      <c r="T137" s="78"/>
      <c r="U137" s="346"/>
    </row>
    <row r="138" spans="1:21" s="89" customFormat="1">
      <c r="A138" s="159"/>
      <c r="B138" s="159"/>
      <c r="C138" s="201"/>
      <c r="D138" s="87"/>
      <c r="E138" s="87"/>
      <c r="F138" s="87"/>
      <c r="G138" s="68">
        <f t="shared" si="7"/>
        <v>0</v>
      </c>
      <c r="H138" s="89" t="s">
        <v>196</v>
      </c>
      <c r="I138" s="78"/>
      <c r="J138" s="78"/>
    </row>
    <row r="139" spans="1:21" s="89" customFormat="1">
      <c r="A139" s="159"/>
      <c r="B139" s="159"/>
      <c r="C139" s="201"/>
      <c r="D139" s="87"/>
      <c r="E139" s="87"/>
      <c r="F139" s="87"/>
      <c r="G139" s="68">
        <f t="shared" si="7"/>
        <v>0</v>
      </c>
      <c r="H139" s="89" t="s">
        <v>196</v>
      </c>
      <c r="J139" s="78"/>
    </row>
    <row r="140" spans="1:21" s="89" customFormat="1" hidden="1">
      <c r="A140" s="159"/>
      <c r="B140" s="159"/>
      <c r="C140" s="201"/>
      <c r="D140" s="87"/>
      <c r="E140" s="87"/>
      <c r="F140" s="87"/>
      <c r="G140" s="68">
        <f t="shared" si="7"/>
        <v>0</v>
      </c>
      <c r="H140" s="89" t="s">
        <v>196</v>
      </c>
      <c r="I140" s="78"/>
      <c r="J140" s="78"/>
    </row>
    <row r="141" spans="1:21" s="89" customFormat="1" hidden="1">
      <c r="A141" s="159"/>
      <c r="B141" s="159"/>
      <c r="C141" s="201"/>
      <c r="D141" s="87"/>
      <c r="E141" s="87"/>
      <c r="F141" s="87"/>
      <c r="G141" s="68">
        <f t="shared" si="7"/>
        <v>0</v>
      </c>
      <c r="H141" s="89" t="s">
        <v>196</v>
      </c>
      <c r="J141" s="78"/>
    </row>
    <row r="142" spans="1:21" s="89" customFormat="1" hidden="1">
      <c r="A142" s="159"/>
      <c r="B142" s="159"/>
      <c r="C142" s="201"/>
      <c r="D142" s="87"/>
      <c r="E142" s="87"/>
      <c r="F142" s="87"/>
      <c r="G142" s="68">
        <f t="shared" si="7"/>
        <v>0</v>
      </c>
      <c r="H142" s="89" t="s">
        <v>196</v>
      </c>
      <c r="I142" s="78"/>
      <c r="J142" s="78"/>
    </row>
    <row r="143" spans="1:21" s="89" customFormat="1" hidden="1">
      <c r="A143" s="159"/>
      <c r="B143" s="159"/>
      <c r="C143" s="201"/>
      <c r="D143" s="87"/>
      <c r="E143" s="87"/>
      <c r="F143" s="87"/>
      <c r="G143" s="68">
        <f t="shared" si="7"/>
        <v>0</v>
      </c>
      <c r="H143" s="89" t="s">
        <v>196</v>
      </c>
      <c r="J143" s="78"/>
    </row>
    <row r="144" spans="1:21" s="89" customFormat="1" hidden="1">
      <c r="A144" s="159"/>
      <c r="B144" s="159"/>
      <c r="C144" s="201"/>
      <c r="D144" s="87"/>
      <c r="E144" s="87"/>
      <c r="F144" s="87"/>
      <c r="G144" s="68">
        <f t="shared" si="7"/>
        <v>0</v>
      </c>
      <c r="H144" s="89" t="s">
        <v>196</v>
      </c>
      <c r="I144" s="78"/>
      <c r="J144" s="78"/>
    </row>
    <row r="145" spans="1:10" s="89" customFormat="1" hidden="1">
      <c r="A145" s="159"/>
      <c r="B145" s="159"/>
      <c r="C145" s="201"/>
      <c r="D145" s="87"/>
      <c r="E145" s="87"/>
      <c r="F145" s="87"/>
      <c r="G145" s="68">
        <f t="shared" si="7"/>
        <v>0</v>
      </c>
      <c r="H145" s="89" t="s">
        <v>196</v>
      </c>
      <c r="J145" s="78"/>
    </row>
    <row r="146" spans="1:10" s="89" customFormat="1" hidden="1">
      <c r="A146" s="159"/>
      <c r="B146" s="159"/>
      <c r="C146" s="201"/>
      <c r="D146" s="87"/>
      <c r="E146" s="87"/>
      <c r="F146" s="87"/>
      <c r="G146" s="68">
        <f t="shared" si="7"/>
        <v>0</v>
      </c>
      <c r="H146" s="89" t="s">
        <v>196</v>
      </c>
      <c r="I146" s="78"/>
      <c r="J146" s="78"/>
    </row>
    <row r="147" spans="1:10" s="89" customFormat="1" hidden="1">
      <c r="A147" s="159"/>
      <c r="B147" s="159"/>
      <c r="C147" s="201"/>
      <c r="D147" s="87"/>
      <c r="E147" s="87"/>
      <c r="F147" s="87"/>
      <c r="G147" s="68">
        <f t="shared" si="7"/>
        <v>0</v>
      </c>
      <c r="H147" s="89" t="s">
        <v>196</v>
      </c>
      <c r="J147" s="78"/>
    </row>
    <row r="148" spans="1:10" s="89" customFormat="1" hidden="1">
      <c r="A148" s="159"/>
      <c r="B148" s="159"/>
      <c r="C148" s="201"/>
      <c r="D148" s="87"/>
      <c r="E148" s="87"/>
      <c r="F148" s="87"/>
      <c r="G148" s="68">
        <f t="shared" si="7"/>
        <v>0</v>
      </c>
      <c r="H148" s="89" t="s">
        <v>196</v>
      </c>
      <c r="I148" s="78"/>
      <c r="J148" s="78"/>
    </row>
    <row r="149" spans="1:10" s="89" customFormat="1" hidden="1">
      <c r="A149" s="159"/>
      <c r="B149" s="159"/>
      <c r="C149" s="201"/>
      <c r="D149" s="87"/>
      <c r="E149" s="87"/>
      <c r="F149" s="87"/>
      <c r="G149" s="68">
        <f t="shared" si="7"/>
        <v>0</v>
      </c>
      <c r="H149" s="89" t="s">
        <v>196</v>
      </c>
      <c r="J149" s="78"/>
    </row>
    <row r="150" spans="1:10" s="89" customFormat="1" hidden="1">
      <c r="A150" s="159"/>
      <c r="B150" s="159"/>
      <c r="C150" s="201"/>
      <c r="D150" s="87"/>
      <c r="E150" s="87"/>
      <c r="F150" s="87"/>
      <c r="G150" s="68">
        <f t="shared" si="7"/>
        <v>0</v>
      </c>
      <c r="H150" s="89" t="s">
        <v>196</v>
      </c>
      <c r="I150" s="78"/>
      <c r="J150" s="78"/>
    </row>
    <row r="151" spans="1:10" s="89" customFormat="1" hidden="1">
      <c r="A151" s="159"/>
      <c r="B151" s="159"/>
      <c r="C151" s="201"/>
      <c r="D151" s="87"/>
      <c r="E151" s="87"/>
      <c r="F151" s="87"/>
      <c r="G151" s="68">
        <f t="shared" si="7"/>
        <v>0</v>
      </c>
      <c r="H151" s="89" t="s">
        <v>196</v>
      </c>
      <c r="J151" s="78"/>
    </row>
    <row r="152" spans="1:10" s="89" customFormat="1" hidden="1">
      <c r="A152" s="159"/>
      <c r="B152" s="159"/>
      <c r="C152" s="201"/>
      <c r="D152" s="87"/>
      <c r="E152" s="87"/>
      <c r="F152" s="87"/>
      <c r="G152" s="68">
        <f t="shared" si="7"/>
        <v>0</v>
      </c>
      <c r="H152" s="89" t="s">
        <v>196</v>
      </c>
      <c r="I152" s="78"/>
      <c r="J152" s="78"/>
    </row>
    <row r="153" spans="1:10" s="89" customFormat="1" hidden="1">
      <c r="A153" s="159"/>
      <c r="B153" s="159"/>
      <c r="C153" s="201"/>
      <c r="D153" s="87"/>
      <c r="E153" s="87"/>
      <c r="F153" s="87"/>
      <c r="G153" s="68">
        <f t="shared" si="7"/>
        <v>0</v>
      </c>
      <c r="H153" s="89" t="s">
        <v>196</v>
      </c>
      <c r="J153" s="78"/>
    </row>
    <row r="154" spans="1:10" s="89" customFormat="1" hidden="1">
      <c r="A154" s="159"/>
      <c r="B154" s="159"/>
      <c r="C154" s="201"/>
      <c r="D154" s="87"/>
      <c r="E154" s="87"/>
      <c r="F154" s="87"/>
      <c r="G154" s="68">
        <f t="shared" si="7"/>
        <v>0</v>
      </c>
      <c r="H154" s="89" t="s">
        <v>196</v>
      </c>
      <c r="I154" s="78"/>
      <c r="J154" s="78"/>
    </row>
    <row r="155" spans="1:10" s="89" customFormat="1" hidden="1">
      <c r="A155" s="159"/>
      <c r="B155" s="159"/>
      <c r="C155" s="201"/>
      <c r="D155" s="87"/>
      <c r="E155" s="87"/>
      <c r="F155" s="87"/>
      <c r="G155" s="68">
        <f t="shared" si="7"/>
        <v>0</v>
      </c>
      <c r="H155" s="89" t="s">
        <v>196</v>
      </c>
      <c r="J155" s="78"/>
    </row>
    <row r="156" spans="1:10" s="89" customFormat="1" hidden="1">
      <c r="A156" s="159"/>
      <c r="B156" s="159"/>
      <c r="C156" s="201"/>
      <c r="D156" s="87"/>
      <c r="E156" s="87"/>
      <c r="F156" s="87"/>
      <c r="G156" s="68">
        <f t="shared" si="7"/>
        <v>0</v>
      </c>
      <c r="H156" s="89" t="s">
        <v>196</v>
      </c>
      <c r="I156" s="78"/>
      <c r="J156" s="78"/>
    </row>
    <row r="157" spans="1:10" s="89" customFormat="1" hidden="1">
      <c r="A157" s="159"/>
      <c r="B157" s="159"/>
      <c r="C157" s="201"/>
      <c r="D157" s="87"/>
      <c r="E157" s="87"/>
      <c r="F157" s="87"/>
      <c r="G157" s="68">
        <f t="shared" si="7"/>
        <v>0</v>
      </c>
      <c r="H157" s="89" t="s">
        <v>196</v>
      </c>
      <c r="J157" s="78"/>
    </row>
    <row r="158" spans="1:10" s="89" customFormat="1" hidden="1">
      <c r="A158" s="159"/>
      <c r="B158" s="159"/>
      <c r="C158" s="201"/>
      <c r="D158" s="87"/>
      <c r="E158" s="87"/>
      <c r="F158" s="87"/>
      <c r="G158" s="68">
        <f t="shared" si="7"/>
        <v>0</v>
      </c>
      <c r="H158" s="89" t="s">
        <v>196</v>
      </c>
      <c r="I158" s="78"/>
      <c r="J158" s="78"/>
    </row>
    <row r="159" spans="1:10" s="89" customFormat="1" hidden="1">
      <c r="A159" s="159"/>
      <c r="B159" s="159"/>
      <c r="C159" s="201"/>
      <c r="D159" s="87"/>
      <c r="E159" s="87"/>
      <c r="F159" s="87"/>
      <c r="G159" s="68">
        <f t="shared" si="7"/>
        <v>0</v>
      </c>
      <c r="H159" s="89" t="s">
        <v>196</v>
      </c>
      <c r="J159" s="78"/>
    </row>
    <row r="160" spans="1:10" s="89" customFormat="1" hidden="1">
      <c r="A160" s="159"/>
      <c r="B160" s="159"/>
      <c r="C160" s="201"/>
      <c r="D160" s="87"/>
      <c r="E160" s="87"/>
      <c r="F160" s="87"/>
      <c r="G160" s="68">
        <f t="shared" si="7"/>
        <v>0</v>
      </c>
      <c r="H160" s="89" t="s">
        <v>196</v>
      </c>
      <c r="I160" s="78"/>
      <c r="J160" s="78"/>
    </row>
    <row r="161" spans="1:10" s="89" customFormat="1" hidden="1">
      <c r="A161" s="159"/>
      <c r="B161" s="159"/>
      <c r="C161" s="201"/>
      <c r="D161" s="87"/>
      <c r="E161" s="87"/>
      <c r="F161" s="87"/>
      <c r="G161" s="68">
        <f t="shared" si="7"/>
        <v>0</v>
      </c>
      <c r="H161" s="89" t="s">
        <v>196</v>
      </c>
      <c r="J161" s="78"/>
    </row>
    <row r="162" spans="1:10" s="89" customFormat="1" hidden="1">
      <c r="A162" s="159"/>
      <c r="B162" s="159"/>
      <c r="C162" s="201"/>
      <c r="D162" s="87"/>
      <c r="E162" s="87"/>
      <c r="F162" s="87"/>
      <c r="G162" s="68">
        <f t="shared" si="7"/>
        <v>0</v>
      </c>
      <c r="H162" s="89" t="s">
        <v>196</v>
      </c>
      <c r="I162" s="78"/>
      <c r="J162" s="78"/>
    </row>
    <row r="163" spans="1:10" s="89" customFormat="1" hidden="1">
      <c r="A163" s="159"/>
      <c r="B163" s="159"/>
      <c r="C163" s="201"/>
      <c r="D163" s="87"/>
      <c r="E163" s="87"/>
      <c r="F163" s="87"/>
      <c r="G163" s="68">
        <f t="shared" si="7"/>
        <v>0</v>
      </c>
      <c r="H163" s="89" t="s">
        <v>196</v>
      </c>
      <c r="J163" s="78"/>
    </row>
    <row r="164" spans="1:10" s="89" customFormat="1" hidden="1">
      <c r="A164" s="159"/>
      <c r="B164" s="159"/>
      <c r="C164" s="201"/>
      <c r="D164" s="87"/>
      <c r="E164" s="87"/>
      <c r="F164" s="87"/>
      <c r="G164" s="68">
        <f t="shared" si="7"/>
        <v>0</v>
      </c>
      <c r="H164" s="89" t="s">
        <v>196</v>
      </c>
      <c r="I164" s="78"/>
      <c r="J164" s="78"/>
    </row>
    <row r="165" spans="1:10" s="89" customFormat="1" hidden="1">
      <c r="A165" s="159"/>
      <c r="B165" s="159"/>
      <c r="C165" s="201"/>
      <c r="D165" s="87"/>
      <c r="E165" s="87"/>
      <c r="F165" s="87"/>
      <c r="G165" s="68">
        <f t="shared" si="7"/>
        <v>0</v>
      </c>
      <c r="H165" s="89" t="s">
        <v>196</v>
      </c>
      <c r="J165" s="78"/>
    </row>
    <row r="166" spans="1:10" s="89" customFormat="1" hidden="1">
      <c r="A166" s="159"/>
      <c r="B166" s="159"/>
      <c r="C166" s="201"/>
      <c r="D166" s="87"/>
      <c r="E166" s="87"/>
      <c r="F166" s="87"/>
      <c r="G166" s="68">
        <f t="shared" si="7"/>
        <v>0</v>
      </c>
      <c r="H166" s="89" t="s">
        <v>196</v>
      </c>
      <c r="I166" s="78"/>
      <c r="J166" s="78"/>
    </row>
    <row r="167" spans="1:10" s="89" customFormat="1" hidden="1">
      <c r="A167" s="159"/>
      <c r="B167" s="159"/>
      <c r="C167" s="201"/>
      <c r="D167" s="87"/>
      <c r="E167" s="87"/>
      <c r="F167" s="87"/>
      <c r="G167" s="68">
        <f t="shared" si="7"/>
        <v>0</v>
      </c>
      <c r="H167" s="89" t="s">
        <v>196</v>
      </c>
      <c r="J167" s="78"/>
    </row>
    <row r="168" spans="1:10" s="89" customFormat="1" hidden="1">
      <c r="A168" s="159"/>
      <c r="B168" s="159"/>
      <c r="C168" s="201"/>
      <c r="D168" s="87"/>
      <c r="E168" s="87"/>
      <c r="F168" s="87"/>
      <c r="G168" s="68">
        <f t="shared" si="7"/>
        <v>0</v>
      </c>
      <c r="H168" s="89" t="s">
        <v>196</v>
      </c>
      <c r="I168" s="78"/>
      <c r="J168" s="78"/>
    </row>
    <row r="169" spans="1:10" s="89" customFormat="1" hidden="1">
      <c r="A169" s="159"/>
      <c r="B169" s="159"/>
      <c r="C169" s="201"/>
      <c r="D169" s="87"/>
      <c r="E169" s="87"/>
      <c r="F169" s="87"/>
      <c r="G169" s="68">
        <f t="shared" si="7"/>
        <v>0</v>
      </c>
      <c r="H169" s="89" t="s">
        <v>196</v>
      </c>
      <c r="J169" s="78"/>
    </row>
    <row r="170" spans="1:10" s="89" customFormat="1" hidden="1">
      <c r="A170" s="159"/>
      <c r="B170" s="159"/>
      <c r="C170" s="201"/>
      <c r="D170" s="87"/>
      <c r="E170" s="87"/>
      <c r="F170" s="87"/>
      <c r="G170" s="68">
        <f t="shared" si="7"/>
        <v>0</v>
      </c>
      <c r="H170" s="89" t="s">
        <v>196</v>
      </c>
      <c r="I170" s="78"/>
      <c r="J170" s="78"/>
    </row>
    <row r="171" spans="1:10" s="89" customFormat="1" hidden="1">
      <c r="A171" s="159"/>
      <c r="B171" s="159"/>
      <c r="C171" s="201"/>
      <c r="D171" s="87"/>
      <c r="E171" s="87"/>
      <c r="F171" s="87"/>
      <c r="G171" s="68">
        <f t="shared" si="7"/>
        <v>0</v>
      </c>
      <c r="H171" s="89" t="s">
        <v>196</v>
      </c>
      <c r="J171" s="78"/>
    </row>
    <row r="172" spans="1:10" s="89" customFormat="1" hidden="1">
      <c r="A172" s="159"/>
      <c r="B172" s="159"/>
      <c r="C172" s="201"/>
      <c r="D172" s="87"/>
      <c r="E172" s="87"/>
      <c r="F172" s="87"/>
      <c r="G172" s="68">
        <f t="shared" si="7"/>
        <v>0</v>
      </c>
      <c r="H172" s="89" t="s">
        <v>196</v>
      </c>
      <c r="I172" s="78"/>
      <c r="J172" s="78"/>
    </row>
    <row r="173" spans="1:10" s="89" customFormat="1" hidden="1">
      <c r="A173" s="159"/>
      <c r="B173" s="159"/>
      <c r="C173" s="201"/>
      <c r="D173" s="87"/>
      <c r="E173" s="87"/>
      <c r="F173" s="87"/>
      <c r="G173" s="68">
        <f t="shared" si="7"/>
        <v>0</v>
      </c>
      <c r="H173" s="89" t="s">
        <v>196</v>
      </c>
      <c r="J173" s="78"/>
    </row>
    <row r="174" spans="1:10" s="89" customFormat="1" hidden="1">
      <c r="A174" s="159"/>
      <c r="B174" s="159"/>
      <c r="C174" s="201"/>
      <c r="D174" s="87"/>
      <c r="E174" s="87"/>
      <c r="F174" s="87"/>
      <c r="G174" s="68">
        <f t="shared" si="7"/>
        <v>0</v>
      </c>
      <c r="H174" s="89" t="s">
        <v>196</v>
      </c>
      <c r="I174" s="78"/>
      <c r="J174" s="78"/>
    </row>
    <row r="175" spans="1:10" s="89" customFormat="1" hidden="1">
      <c r="A175" s="159"/>
      <c r="B175" s="159"/>
      <c r="C175" s="201"/>
      <c r="D175" s="87"/>
      <c r="E175" s="87"/>
      <c r="F175" s="87"/>
      <c r="G175" s="68">
        <f t="shared" si="7"/>
        <v>0</v>
      </c>
      <c r="H175" s="89" t="s">
        <v>196</v>
      </c>
      <c r="J175" s="78"/>
    </row>
    <row r="176" spans="1:10" s="89" customFormat="1" hidden="1">
      <c r="A176" s="159"/>
      <c r="B176" s="159"/>
      <c r="C176" s="201"/>
      <c r="D176" s="87"/>
      <c r="E176" s="87"/>
      <c r="F176" s="87"/>
      <c r="G176" s="68">
        <f t="shared" si="7"/>
        <v>0</v>
      </c>
      <c r="H176" s="89" t="s">
        <v>196</v>
      </c>
      <c r="I176" s="78"/>
      <c r="J176" s="78"/>
    </row>
    <row r="177" spans="1:10" s="89" customFormat="1" hidden="1">
      <c r="A177" s="159"/>
      <c r="B177" s="159"/>
      <c r="C177" s="201"/>
      <c r="D177" s="87"/>
      <c r="E177" s="87"/>
      <c r="F177" s="87"/>
      <c r="G177" s="68">
        <f t="shared" si="7"/>
        <v>0</v>
      </c>
      <c r="H177" s="89" t="s">
        <v>196</v>
      </c>
      <c r="J177" s="78"/>
    </row>
    <row r="178" spans="1:10" s="89" customFormat="1" hidden="1">
      <c r="A178" s="159"/>
      <c r="B178" s="159"/>
      <c r="C178" s="201"/>
      <c r="D178" s="87"/>
      <c r="E178" s="87"/>
      <c r="F178" s="87"/>
      <c r="G178" s="68">
        <f t="shared" si="7"/>
        <v>0</v>
      </c>
      <c r="H178" s="89" t="s">
        <v>196</v>
      </c>
      <c r="I178" s="78"/>
      <c r="J178" s="78"/>
    </row>
    <row r="179" spans="1:10" s="89" customFormat="1" hidden="1">
      <c r="A179" s="159"/>
      <c r="B179" s="159"/>
      <c r="C179" s="201"/>
      <c r="D179" s="87"/>
      <c r="E179" s="87"/>
      <c r="F179" s="87"/>
      <c r="G179" s="68">
        <f t="shared" si="7"/>
        <v>0</v>
      </c>
      <c r="H179" s="89" t="s">
        <v>196</v>
      </c>
      <c r="J179" s="78"/>
    </row>
    <row r="180" spans="1:10" s="89" customFormat="1" hidden="1">
      <c r="A180" s="159"/>
      <c r="B180" s="159"/>
      <c r="C180" s="201"/>
      <c r="D180" s="87"/>
      <c r="E180" s="87"/>
      <c r="F180" s="87"/>
      <c r="G180" s="68">
        <f t="shared" si="7"/>
        <v>0</v>
      </c>
      <c r="H180" s="89" t="s">
        <v>196</v>
      </c>
      <c r="I180" s="78"/>
      <c r="J180" s="78"/>
    </row>
    <row r="181" spans="1:10" s="89" customFormat="1" hidden="1">
      <c r="A181" s="159"/>
      <c r="B181" s="159"/>
      <c r="C181" s="201"/>
      <c r="D181" s="87"/>
      <c r="E181" s="87"/>
      <c r="F181" s="87"/>
      <c r="G181" s="68">
        <f t="shared" si="7"/>
        <v>0</v>
      </c>
      <c r="H181" s="89" t="s">
        <v>196</v>
      </c>
      <c r="J181" s="78"/>
    </row>
    <row r="182" spans="1:10" s="89" customFormat="1" hidden="1">
      <c r="A182" s="159"/>
      <c r="B182" s="159"/>
      <c r="C182" s="201"/>
      <c r="D182" s="87"/>
      <c r="E182" s="87"/>
      <c r="F182" s="87"/>
      <c r="G182" s="68">
        <f t="shared" si="7"/>
        <v>0</v>
      </c>
      <c r="H182" s="89" t="s">
        <v>196</v>
      </c>
      <c r="I182" s="78"/>
      <c r="J182" s="78"/>
    </row>
    <row r="183" spans="1:10" s="89" customFormat="1" hidden="1">
      <c r="A183" s="159"/>
      <c r="B183" s="159"/>
      <c r="C183" s="201"/>
      <c r="D183" s="87"/>
      <c r="E183" s="87"/>
      <c r="F183" s="87"/>
      <c r="G183" s="68">
        <f t="shared" si="7"/>
        <v>0</v>
      </c>
      <c r="H183" s="89" t="s">
        <v>196</v>
      </c>
      <c r="J183" s="78"/>
    </row>
    <row r="184" spans="1:10" s="89" customFormat="1" hidden="1">
      <c r="A184" s="159"/>
      <c r="B184" s="159"/>
      <c r="C184" s="201"/>
      <c r="D184" s="87"/>
      <c r="E184" s="87"/>
      <c r="F184" s="87"/>
      <c r="G184" s="68">
        <f t="shared" si="7"/>
        <v>0</v>
      </c>
      <c r="H184" s="89" t="s">
        <v>196</v>
      </c>
      <c r="I184" s="78"/>
      <c r="J184" s="78"/>
    </row>
    <row r="185" spans="1:10" s="89" customFormat="1" hidden="1">
      <c r="A185" s="159"/>
      <c r="B185" s="159"/>
      <c r="C185" s="201"/>
      <c r="D185" s="87"/>
      <c r="E185" s="87"/>
      <c r="F185" s="87"/>
      <c r="G185" s="68">
        <f t="shared" si="7"/>
        <v>0</v>
      </c>
      <c r="H185" s="89" t="s">
        <v>196</v>
      </c>
      <c r="J185" s="78"/>
    </row>
    <row r="186" spans="1:10" s="89" customFormat="1" hidden="1">
      <c r="A186" s="159"/>
      <c r="B186" s="159"/>
      <c r="C186" s="201"/>
      <c r="D186" s="87"/>
      <c r="E186" s="87"/>
      <c r="F186" s="87"/>
      <c r="G186" s="68">
        <f t="shared" si="7"/>
        <v>0</v>
      </c>
      <c r="H186" s="89" t="s">
        <v>196</v>
      </c>
      <c r="I186" s="78"/>
      <c r="J186" s="78"/>
    </row>
    <row r="187" spans="1:10" s="89" customFormat="1" hidden="1">
      <c r="A187" s="159"/>
      <c r="B187" s="159"/>
      <c r="C187" s="201"/>
      <c r="D187" s="87"/>
      <c r="E187" s="87"/>
      <c r="F187" s="87"/>
      <c r="G187" s="68">
        <f t="shared" si="7"/>
        <v>0</v>
      </c>
      <c r="H187" s="89" t="s">
        <v>196</v>
      </c>
      <c r="J187" s="78"/>
    </row>
    <row r="188" spans="1:10" s="89" customFormat="1" hidden="1">
      <c r="A188" s="159"/>
      <c r="B188" s="159"/>
      <c r="C188" s="201"/>
      <c r="D188" s="87"/>
      <c r="E188" s="87"/>
      <c r="F188" s="87"/>
      <c r="G188" s="68">
        <f t="shared" si="7"/>
        <v>0</v>
      </c>
      <c r="H188" s="89" t="s">
        <v>196</v>
      </c>
      <c r="I188" s="78"/>
      <c r="J188" s="78"/>
    </row>
    <row r="189" spans="1:10" s="89" customFormat="1" hidden="1">
      <c r="A189" s="159"/>
      <c r="B189" s="159"/>
      <c r="C189" s="201"/>
      <c r="D189" s="87"/>
      <c r="E189" s="87"/>
      <c r="F189" s="87"/>
      <c r="G189" s="68">
        <f t="shared" si="7"/>
        <v>0</v>
      </c>
      <c r="H189" s="89" t="s">
        <v>196</v>
      </c>
      <c r="J189" s="78"/>
    </row>
    <row r="190" spans="1:10" s="89" customFormat="1" hidden="1">
      <c r="A190" s="159"/>
      <c r="B190" s="159"/>
      <c r="C190" s="201"/>
      <c r="D190" s="87"/>
      <c r="E190" s="87"/>
      <c r="F190" s="87"/>
      <c r="G190" s="68">
        <f t="shared" si="7"/>
        <v>0</v>
      </c>
      <c r="H190" s="89" t="s">
        <v>196</v>
      </c>
      <c r="I190" s="78"/>
      <c r="J190" s="78"/>
    </row>
    <row r="191" spans="1:10" s="89" customFormat="1" hidden="1">
      <c r="A191" s="159"/>
      <c r="B191" s="159"/>
      <c r="C191" s="201"/>
      <c r="D191" s="87"/>
      <c r="E191" s="87"/>
      <c r="F191" s="87"/>
      <c r="G191" s="68">
        <f t="shared" si="7"/>
        <v>0</v>
      </c>
      <c r="H191" s="89" t="s">
        <v>196</v>
      </c>
      <c r="J191" s="78"/>
    </row>
    <row r="192" spans="1:10" s="89" customFormat="1" hidden="1">
      <c r="A192" s="159"/>
      <c r="B192" s="159"/>
      <c r="C192" s="201"/>
      <c r="D192" s="87"/>
      <c r="E192" s="87"/>
      <c r="F192" s="87"/>
      <c r="G192" s="68">
        <f t="shared" si="7"/>
        <v>0</v>
      </c>
      <c r="H192" s="89" t="s">
        <v>196</v>
      </c>
      <c r="I192" s="78"/>
      <c r="J192" s="78"/>
    </row>
    <row r="193" spans="1:10" s="89" customFormat="1" hidden="1">
      <c r="A193" s="159"/>
      <c r="B193" s="159"/>
      <c r="C193" s="201"/>
      <c r="D193" s="87"/>
      <c r="E193" s="87"/>
      <c r="F193" s="87"/>
      <c r="G193" s="68">
        <f t="shared" si="7"/>
        <v>0</v>
      </c>
      <c r="H193" s="89" t="s">
        <v>196</v>
      </c>
      <c r="J193" s="78"/>
    </row>
    <row r="194" spans="1:10" s="89" customFormat="1" hidden="1">
      <c r="A194" s="159"/>
      <c r="B194" s="159"/>
      <c r="C194" s="201"/>
      <c r="D194" s="87"/>
      <c r="E194" s="87"/>
      <c r="F194" s="87"/>
      <c r="G194" s="68">
        <f t="shared" si="7"/>
        <v>0</v>
      </c>
      <c r="H194" s="89" t="s">
        <v>196</v>
      </c>
      <c r="I194" s="78"/>
      <c r="J194" s="78"/>
    </row>
    <row r="195" spans="1:10" s="89" customFormat="1" hidden="1">
      <c r="A195" s="159"/>
      <c r="B195" s="159"/>
      <c r="C195" s="201"/>
      <c r="D195" s="87"/>
      <c r="E195" s="87"/>
      <c r="F195" s="87"/>
      <c r="G195" s="68">
        <f t="shared" si="7"/>
        <v>0</v>
      </c>
      <c r="H195" s="89" t="s">
        <v>196</v>
      </c>
      <c r="J195" s="78"/>
    </row>
    <row r="196" spans="1:10" s="89" customFormat="1" hidden="1">
      <c r="A196" s="159"/>
      <c r="B196" s="159"/>
      <c r="C196" s="201"/>
      <c r="D196" s="87"/>
      <c r="E196" s="87"/>
      <c r="F196" s="87"/>
      <c r="G196" s="68">
        <f t="shared" si="7"/>
        <v>0</v>
      </c>
      <c r="H196" s="89" t="s">
        <v>196</v>
      </c>
      <c r="I196" s="78"/>
      <c r="J196" s="78"/>
    </row>
    <row r="197" spans="1:10" s="89" customFormat="1" hidden="1">
      <c r="A197" s="159"/>
      <c r="B197" s="159"/>
      <c r="C197" s="201"/>
      <c r="D197" s="87"/>
      <c r="E197" s="87"/>
      <c r="F197" s="87"/>
      <c r="G197" s="68">
        <f t="shared" si="7"/>
        <v>0</v>
      </c>
      <c r="H197" s="89" t="s">
        <v>196</v>
      </c>
      <c r="J197" s="78"/>
    </row>
    <row r="198" spans="1:10" s="89" customFormat="1" hidden="1">
      <c r="A198" s="159"/>
      <c r="B198" s="159"/>
      <c r="C198" s="201"/>
      <c r="D198" s="87"/>
      <c r="E198" s="87"/>
      <c r="F198" s="87"/>
      <c r="G198" s="68">
        <f t="shared" si="7"/>
        <v>0</v>
      </c>
      <c r="H198" s="89" t="s">
        <v>196</v>
      </c>
      <c r="I198" s="78"/>
      <c r="J198" s="78"/>
    </row>
    <row r="199" spans="1:10" s="89" customFormat="1" hidden="1">
      <c r="A199" s="159"/>
      <c r="B199" s="159"/>
      <c r="C199" s="201"/>
      <c r="D199" s="87"/>
      <c r="E199" s="87"/>
      <c r="F199" s="87"/>
      <c r="G199" s="68">
        <f t="shared" si="7"/>
        <v>0</v>
      </c>
      <c r="H199" s="89" t="s">
        <v>196</v>
      </c>
      <c r="J199" s="78"/>
    </row>
    <row r="200" spans="1:10" s="89" customFormat="1" hidden="1">
      <c r="A200" s="159"/>
      <c r="B200" s="159"/>
      <c r="C200" s="201"/>
      <c r="D200" s="87"/>
      <c r="E200" s="87"/>
      <c r="F200" s="87"/>
      <c r="G200" s="68">
        <f t="shared" si="7"/>
        <v>0</v>
      </c>
      <c r="H200" s="89" t="s">
        <v>196</v>
      </c>
      <c r="I200" s="78"/>
      <c r="J200" s="78"/>
    </row>
    <row r="201" spans="1:10" s="89" customFormat="1" hidden="1">
      <c r="A201" s="159"/>
      <c r="B201" s="159"/>
      <c r="C201" s="201"/>
      <c r="D201" s="87"/>
      <c r="E201" s="87"/>
      <c r="F201" s="87"/>
      <c r="G201" s="68">
        <f t="shared" si="7"/>
        <v>0</v>
      </c>
      <c r="H201" s="89" t="s">
        <v>196</v>
      </c>
      <c r="J201" s="78"/>
    </row>
    <row r="202" spans="1:10" s="89" customFormat="1" hidden="1">
      <c r="A202" s="159"/>
      <c r="B202" s="159"/>
      <c r="C202" s="201"/>
      <c r="D202" s="87"/>
      <c r="E202" s="87"/>
      <c r="F202" s="87"/>
      <c r="G202" s="68">
        <f t="shared" si="7"/>
        <v>0</v>
      </c>
      <c r="H202" s="89" t="s">
        <v>196</v>
      </c>
      <c r="I202" s="78"/>
      <c r="J202" s="78"/>
    </row>
    <row r="203" spans="1:10" s="89" customFormat="1" hidden="1">
      <c r="A203" s="159"/>
      <c r="B203" s="159"/>
      <c r="C203" s="201"/>
      <c r="D203" s="87"/>
      <c r="E203" s="87"/>
      <c r="F203" s="87"/>
      <c r="G203" s="68">
        <f t="shared" si="7"/>
        <v>0</v>
      </c>
      <c r="H203" s="89" t="s">
        <v>196</v>
      </c>
      <c r="J203" s="78"/>
    </row>
    <row r="204" spans="1:10" s="89" customFormat="1" hidden="1">
      <c r="A204" s="159"/>
      <c r="B204" s="159"/>
      <c r="C204" s="201"/>
      <c r="D204" s="87"/>
      <c r="E204" s="87"/>
      <c r="F204" s="87"/>
      <c r="G204" s="68">
        <f t="shared" si="7"/>
        <v>0</v>
      </c>
      <c r="H204" s="89" t="s">
        <v>196</v>
      </c>
      <c r="I204" s="78"/>
      <c r="J204" s="78"/>
    </row>
    <row r="205" spans="1:10" s="89" customFormat="1" hidden="1">
      <c r="A205" s="159"/>
      <c r="B205" s="159"/>
      <c r="C205" s="201"/>
      <c r="D205" s="87"/>
      <c r="E205" s="87"/>
      <c r="F205" s="87"/>
      <c r="G205" s="68">
        <f t="shared" si="7"/>
        <v>0</v>
      </c>
      <c r="H205" s="89" t="s">
        <v>196</v>
      </c>
      <c r="J205" s="78"/>
    </row>
    <row r="206" spans="1:10" s="89" customFormat="1" hidden="1">
      <c r="A206" s="159"/>
      <c r="B206" s="159"/>
      <c r="C206" s="201"/>
      <c r="D206" s="87"/>
      <c r="E206" s="87"/>
      <c r="F206" s="87"/>
      <c r="G206" s="68">
        <f t="shared" si="7"/>
        <v>0</v>
      </c>
      <c r="H206" s="89" t="s">
        <v>196</v>
      </c>
      <c r="I206" s="78"/>
      <c r="J206" s="78"/>
    </row>
    <row r="207" spans="1:10" s="89" customFormat="1" hidden="1">
      <c r="A207" s="159"/>
      <c r="B207" s="159"/>
      <c r="C207" s="201"/>
      <c r="D207" s="87"/>
      <c r="E207" s="87"/>
      <c r="F207" s="87"/>
      <c r="G207" s="68">
        <f t="shared" si="7"/>
        <v>0</v>
      </c>
      <c r="H207" s="89" t="s">
        <v>196</v>
      </c>
      <c r="J207" s="78"/>
    </row>
    <row r="208" spans="1:10" s="89" customFormat="1" hidden="1">
      <c r="A208" s="159"/>
      <c r="B208" s="159"/>
      <c r="C208" s="201"/>
      <c r="D208" s="87"/>
      <c r="E208" s="87"/>
      <c r="F208" s="87"/>
      <c r="G208" s="68">
        <f t="shared" si="7"/>
        <v>0</v>
      </c>
      <c r="H208" s="89" t="s">
        <v>196</v>
      </c>
      <c r="I208" s="78"/>
      <c r="J208" s="78"/>
    </row>
    <row r="209" spans="1:10" s="89" customFormat="1" hidden="1">
      <c r="A209" s="159"/>
      <c r="B209" s="159"/>
      <c r="C209" s="201"/>
      <c r="D209" s="87"/>
      <c r="E209" s="87"/>
      <c r="F209" s="87"/>
      <c r="G209" s="68">
        <f t="shared" si="7"/>
        <v>0</v>
      </c>
      <c r="H209" s="89" t="s">
        <v>196</v>
      </c>
      <c r="J209" s="78"/>
    </row>
    <row r="210" spans="1:10" s="89" customFormat="1" hidden="1">
      <c r="A210" s="159"/>
      <c r="B210" s="159"/>
      <c r="C210" s="201"/>
      <c r="D210" s="87"/>
      <c r="E210" s="87"/>
      <c r="F210" s="87"/>
      <c r="G210" s="68">
        <f t="shared" si="7"/>
        <v>0</v>
      </c>
      <c r="H210" s="89" t="s">
        <v>196</v>
      </c>
      <c r="I210" s="78"/>
      <c r="J210" s="78"/>
    </row>
    <row r="211" spans="1:10" s="89" customFormat="1" hidden="1">
      <c r="A211" s="159"/>
      <c r="B211" s="159"/>
      <c r="C211" s="201"/>
      <c r="D211" s="87"/>
      <c r="E211" s="87"/>
      <c r="F211" s="87"/>
      <c r="G211" s="68">
        <f t="shared" si="7"/>
        <v>0</v>
      </c>
      <c r="H211" s="89" t="s">
        <v>196</v>
      </c>
      <c r="J211" s="78"/>
    </row>
    <row r="212" spans="1:10" s="89" customFormat="1" hidden="1">
      <c r="A212" s="159"/>
      <c r="B212" s="159"/>
      <c r="C212" s="201"/>
      <c r="D212" s="87"/>
      <c r="E212" s="87"/>
      <c r="F212" s="87"/>
      <c r="G212" s="68">
        <f t="shared" si="7"/>
        <v>0</v>
      </c>
      <c r="H212" s="89" t="s">
        <v>196</v>
      </c>
      <c r="I212" s="78"/>
      <c r="J212" s="78"/>
    </row>
    <row r="213" spans="1:10" s="89" customFormat="1" hidden="1">
      <c r="A213" s="159"/>
      <c r="B213" s="159"/>
      <c r="C213" s="201"/>
      <c r="D213" s="87"/>
      <c r="E213" s="87"/>
      <c r="F213" s="87"/>
      <c r="G213" s="68">
        <f t="shared" si="7"/>
        <v>0</v>
      </c>
      <c r="H213" s="89" t="s">
        <v>196</v>
      </c>
      <c r="J213" s="78"/>
    </row>
    <row r="214" spans="1:10" s="89" customFormat="1" hidden="1">
      <c r="A214" s="159"/>
      <c r="B214" s="159"/>
      <c r="C214" s="201"/>
      <c r="D214" s="87"/>
      <c r="E214" s="87"/>
      <c r="F214" s="87"/>
      <c r="G214" s="68">
        <f t="shared" si="7"/>
        <v>0</v>
      </c>
      <c r="H214" s="89" t="s">
        <v>196</v>
      </c>
      <c r="I214" s="78"/>
      <c r="J214" s="78"/>
    </row>
    <row r="215" spans="1:10" s="89" customFormat="1" hidden="1">
      <c r="A215" s="159"/>
      <c r="B215" s="159"/>
      <c r="C215" s="201"/>
      <c r="D215" s="87"/>
      <c r="E215" s="87"/>
      <c r="F215" s="87"/>
      <c r="G215" s="68">
        <f t="shared" si="7"/>
        <v>0</v>
      </c>
      <c r="H215" s="89" t="s">
        <v>196</v>
      </c>
      <c r="J215" s="78"/>
    </row>
    <row r="216" spans="1:10" s="89" customFormat="1" hidden="1">
      <c r="A216" s="159"/>
      <c r="B216" s="159"/>
      <c r="C216" s="201"/>
      <c r="D216" s="87"/>
      <c r="E216" s="87"/>
      <c r="F216" s="87"/>
      <c r="G216" s="68">
        <f t="shared" si="7"/>
        <v>0</v>
      </c>
      <c r="H216" s="89" t="s">
        <v>196</v>
      </c>
      <c r="I216" s="78"/>
      <c r="J216" s="78"/>
    </row>
    <row r="217" spans="1:10" s="89" customFormat="1" hidden="1">
      <c r="A217" s="159"/>
      <c r="B217" s="159"/>
      <c r="C217" s="201"/>
      <c r="D217" s="87"/>
      <c r="E217" s="87"/>
      <c r="F217" s="87"/>
      <c r="G217" s="68">
        <f t="shared" si="7"/>
        <v>0</v>
      </c>
      <c r="H217" s="89" t="s">
        <v>196</v>
      </c>
      <c r="J217" s="78"/>
    </row>
    <row r="218" spans="1:10" s="89" customFormat="1" hidden="1">
      <c r="A218" s="159"/>
      <c r="B218" s="159"/>
      <c r="C218" s="201"/>
      <c r="D218" s="87"/>
      <c r="E218" s="87"/>
      <c r="F218" s="87"/>
      <c r="G218" s="68">
        <f t="shared" si="7"/>
        <v>0</v>
      </c>
      <c r="H218" s="89" t="s">
        <v>196</v>
      </c>
      <c r="I218" s="78"/>
      <c r="J218" s="78"/>
    </row>
    <row r="219" spans="1:10" s="89" customFormat="1" hidden="1">
      <c r="A219" s="159"/>
      <c r="B219" s="159"/>
      <c r="C219" s="201"/>
      <c r="D219" s="87"/>
      <c r="E219" s="87"/>
      <c r="F219" s="87"/>
      <c r="G219" s="68">
        <f t="shared" si="7"/>
        <v>0</v>
      </c>
      <c r="H219" s="89" t="s">
        <v>196</v>
      </c>
      <c r="J219" s="78"/>
    </row>
    <row r="220" spans="1:10" s="89" customFormat="1" hidden="1">
      <c r="A220" s="159"/>
      <c r="B220" s="159"/>
      <c r="C220" s="201"/>
      <c r="D220" s="87"/>
      <c r="E220" s="87"/>
      <c r="F220" s="87"/>
      <c r="G220" s="68">
        <f t="shared" si="7"/>
        <v>0</v>
      </c>
      <c r="H220" s="89" t="s">
        <v>196</v>
      </c>
      <c r="I220" s="78"/>
      <c r="J220" s="78"/>
    </row>
    <row r="221" spans="1:10" s="89" customFormat="1" hidden="1">
      <c r="A221" s="159"/>
      <c r="B221" s="159"/>
      <c r="C221" s="201"/>
      <c r="D221" s="87"/>
      <c r="E221" s="87"/>
      <c r="F221" s="87"/>
      <c r="G221" s="68">
        <f t="shared" si="7"/>
        <v>0</v>
      </c>
      <c r="H221" s="89" t="s">
        <v>196</v>
      </c>
      <c r="J221" s="78"/>
    </row>
    <row r="222" spans="1:10" s="89" customFormat="1" hidden="1">
      <c r="A222" s="159"/>
      <c r="B222" s="159"/>
      <c r="C222" s="201"/>
      <c r="D222" s="87"/>
      <c r="E222" s="87"/>
      <c r="F222" s="87"/>
      <c r="G222" s="68">
        <f t="shared" si="7"/>
        <v>0</v>
      </c>
      <c r="H222" s="89" t="s">
        <v>196</v>
      </c>
      <c r="I222" s="78"/>
      <c r="J222" s="78"/>
    </row>
    <row r="223" spans="1:10" s="89" customFormat="1" hidden="1">
      <c r="A223" s="159"/>
      <c r="B223" s="159"/>
      <c r="C223" s="201"/>
      <c r="D223" s="87"/>
      <c r="E223" s="87"/>
      <c r="F223" s="87"/>
      <c r="G223" s="68">
        <f t="shared" si="7"/>
        <v>0</v>
      </c>
      <c r="H223" s="89" t="s">
        <v>196</v>
      </c>
      <c r="J223" s="78"/>
    </row>
    <row r="224" spans="1:10" s="89" customFormat="1" hidden="1">
      <c r="A224" s="159"/>
      <c r="B224" s="159"/>
      <c r="C224" s="201"/>
      <c r="D224" s="87"/>
      <c r="E224" s="87"/>
      <c r="F224" s="87"/>
      <c r="G224" s="68">
        <f t="shared" si="7"/>
        <v>0</v>
      </c>
      <c r="H224" s="89" t="s">
        <v>196</v>
      </c>
      <c r="I224" s="78"/>
      <c r="J224" s="78"/>
    </row>
    <row r="225" spans="1:10" s="89" customFormat="1" hidden="1">
      <c r="A225" s="159"/>
      <c r="B225" s="159"/>
      <c r="C225" s="201"/>
      <c r="D225" s="87"/>
      <c r="E225" s="87"/>
      <c r="F225" s="87"/>
      <c r="G225" s="68">
        <f t="shared" si="7"/>
        <v>0</v>
      </c>
      <c r="H225" s="89" t="s">
        <v>196</v>
      </c>
      <c r="J225" s="78"/>
    </row>
    <row r="226" spans="1:10" s="89" customFormat="1" hidden="1">
      <c r="A226" s="159"/>
      <c r="B226" s="159"/>
      <c r="C226" s="201"/>
      <c r="D226" s="87"/>
      <c r="E226" s="87"/>
      <c r="F226" s="87"/>
      <c r="G226" s="68">
        <f t="shared" si="7"/>
        <v>0</v>
      </c>
      <c r="H226" s="89" t="s">
        <v>196</v>
      </c>
      <c r="I226" s="78"/>
      <c r="J226" s="78"/>
    </row>
    <row r="227" spans="1:10" s="89" customFormat="1" hidden="1">
      <c r="A227" s="159"/>
      <c r="B227" s="159"/>
      <c r="C227" s="201"/>
      <c r="D227" s="87"/>
      <c r="E227" s="87"/>
      <c r="F227" s="87"/>
      <c r="G227" s="68">
        <f t="shared" si="7"/>
        <v>0</v>
      </c>
      <c r="H227" s="89" t="s">
        <v>196</v>
      </c>
      <c r="J227" s="78"/>
    </row>
    <row r="228" spans="1:10" s="89" customFormat="1" hidden="1">
      <c r="A228" s="159"/>
      <c r="B228" s="159"/>
      <c r="C228" s="201"/>
      <c r="D228" s="87"/>
      <c r="E228" s="87"/>
      <c r="F228" s="87"/>
      <c r="G228" s="68">
        <f t="shared" si="7"/>
        <v>0</v>
      </c>
      <c r="H228" s="89" t="s">
        <v>196</v>
      </c>
      <c r="I228" s="78"/>
      <c r="J228" s="78"/>
    </row>
    <row r="229" spans="1:10" s="89" customFormat="1" hidden="1">
      <c r="A229" s="159"/>
      <c r="B229" s="159"/>
      <c r="C229" s="201"/>
      <c r="D229" s="87"/>
      <c r="E229" s="87"/>
      <c r="F229" s="87"/>
      <c r="G229" s="68">
        <f t="shared" si="7"/>
        <v>0</v>
      </c>
      <c r="H229" s="89" t="s">
        <v>196</v>
      </c>
      <c r="J229" s="78"/>
    </row>
    <row r="230" spans="1:10" s="89" customFormat="1" hidden="1">
      <c r="A230" s="159"/>
      <c r="B230" s="159"/>
      <c r="C230" s="201"/>
      <c r="D230" s="87"/>
      <c r="E230" s="87"/>
      <c r="F230" s="87"/>
      <c r="G230" s="68">
        <f t="shared" si="7"/>
        <v>0</v>
      </c>
      <c r="H230" s="89" t="s">
        <v>196</v>
      </c>
      <c r="I230" s="78"/>
      <c r="J230" s="78"/>
    </row>
    <row r="231" spans="1:10" s="89" customFormat="1" hidden="1">
      <c r="A231" s="159"/>
      <c r="B231" s="159"/>
      <c r="C231" s="201"/>
      <c r="D231" s="87"/>
      <c r="E231" s="87"/>
      <c r="F231" s="87"/>
      <c r="G231" s="68">
        <f t="shared" si="7"/>
        <v>0</v>
      </c>
      <c r="H231" s="89" t="s">
        <v>196</v>
      </c>
      <c r="J231" s="78"/>
    </row>
    <row r="232" spans="1:10" s="89" customFormat="1" hidden="1">
      <c r="A232" s="159"/>
      <c r="B232" s="159"/>
      <c r="C232" s="201"/>
      <c r="D232" s="87"/>
      <c r="E232" s="87"/>
      <c r="F232" s="87"/>
      <c r="G232" s="68">
        <f t="shared" si="7"/>
        <v>0</v>
      </c>
      <c r="H232" s="89" t="s">
        <v>196</v>
      </c>
      <c r="I232" s="78"/>
      <c r="J232" s="78"/>
    </row>
    <row r="233" spans="1:10" s="89" customFormat="1" hidden="1">
      <c r="A233" s="159"/>
      <c r="B233" s="159"/>
      <c r="C233" s="201"/>
      <c r="D233" s="87"/>
      <c r="E233" s="87"/>
      <c r="F233" s="87"/>
      <c r="G233" s="68">
        <f t="shared" si="7"/>
        <v>0</v>
      </c>
      <c r="H233" s="89" t="s">
        <v>196</v>
      </c>
      <c r="J233" s="78"/>
    </row>
    <row r="234" spans="1:10" s="89" customFormat="1" hidden="1">
      <c r="A234" s="159"/>
      <c r="B234" s="159"/>
      <c r="C234" s="201"/>
      <c r="D234" s="87"/>
      <c r="E234" s="87"/>
      <c r="F234" s="87"/>
      <c r="G234" s="68">
        <f t="shared" si="7"/>
        <v>0</v>
      </c>
      <c r="H234" s="89" t="s">
        <v>196</v>
      </c>
      <c r="I234" s="78"/>
      <c r="J234" s="78"/>
    </row>
    <row r="235" spans="1:10" s="89" customFormat="1" hidden="1">
      <c r="A235" s="159"/>
      <c r="B235" s="159"/>
      <c r="C235" s="201"/>
      <c r="D235" s="87"/>
      <c r="E235" s="87"/>
      <c r="F235" s="87"/>
      <c r="G235" s="68">
        <f t="shared" si="7"/>
        <v>0</v>
      </c>
      <c r="H235" s="89" t="s">
        <v>196</v>
      </c>
      <c r="J235" s="78"/>
    </row>
    <row r="236" spans="1:10" s="89" customFormat="1" hidden="1">
      <c r="A236" s="159"/>
      <c r="B236" s="159"/>
      <c r="C236" s="201"/>
      <c r="D236" s="87"/>
      <c r="E236" s="87"/>
      <c r="F236" s="87"/>
      <c r="G236" s="68">
        <f t="shared" si="7"/>
        <v>0</v>
      </c>
      <c r="H236" s="89" t="s">
        <v>196</v>
      </c>
      <c r="I236" s="78"/>
      <c r="J236" s="78"/>
    </row>
    <row r="237" spans="1:10" s="89" customFormat="1" hidden="1">
      <c r="A237" s="159"/>
      <c r="B237" s="159"/>
      <c r="C237" s="201"/>
      <c r="D237" s="87"/>
      <c r="E237" s="87"/>
      <c r="F237" s="87"/>
      <c r="G237" s="68">
        <f t="shared" si="7"/>
        <v>0</v>
      </c>
      <c r="H237" s="89" t="s">
        <v>196</v>
      </c>
      <c r="J237" s="78"/>
    </row>
    <row r="238" spans="1:10" s="89" customFormat="1" hidden="1">
      <c r="A238" s="159"/>
      <c r="B238" s="159"/>
      <c r="C238" s="201"/>
      <c r="D238" s="87"/>
      <c r="E238" s="87"/>
      <c r="F238" s="87"/>
      <c r="G238" s="68">
        <f t="shared" si="7"/>
        <v>0</v>
      </c>
      <c r="H238" s="89" t="s">
        <v>196</v>
      </c>
      <c r="I238" s="78"/>
      <c r="J238" s="78"/>
    </row>
    <row r="239" spans="1:10" s="89" customFormat="1" hidden="1">
      <c r="A239" s="159"/>
      <c r="B239" s="159"/>
      <c r="C239" s="201"/>
      <c r="D239" s="87"/>
      <c r="E239" s="87"/>
      <c r="F239" s="87"/>
      <c r="G239" s="68">
        <f t="shared" si="7"/>
        <v>0</v>
      </c>
      <c r="H239" s="89" t="s">
        <v>196</v>
      </c>
      <c r="J239" s="78"/>
    </row>
    <row r="240" spans="1:10" s="89" customFormat="1" hidden="1">
      <c r="A240" s="159"/>
      <c r="B240" s="159"/>
      <c r="C240" s="201"/>
      <c r="D240" s="87"/>
      <c r="E240" s="87"/>
      <c r="F240" s="87"/>
      <c r="G240" s="68">
        <f t="shared" si="7"/>
        <v>0</v>
      </c>
      <c r="H240" s="89" t="s">
        <v>196</v>
      </c>
      <c r="I240" s="78"/>
      <c r="J240" s="78"/>
    </row>
    <row r="241" spans="1:10" s="89" customFormat="1" hidden="1">
      <c r="A241" s="159"/>
      <c r="B241" s="159"/>
      <c r="C241" s="201"/>
      <c r="D241" s="87"/>
      <c r="E241" s="87"/>
      <c r="F241" s="87"/>
      <c r="G241" s="68">
        <f t="shared" si="7"/>
        <v>0</v>
      </c>
      <c r="H241" s="89" t="s">
        <v>196</v>
      </c>
      <c r="J241" s="78"/>
    </row>
    <row r="242" spans="1:10" s="89" customFormat="1" hidden="1">
      <c r="A242" s="159"/>
      <c r="B242" s="159"/>
      <c r="C242" s="201"/>
      <c r="D242" s="87"/>
      <c r="E242" s="87"/>
      <c r="F242" s="87"/>
      <c r="G242" s="68">
        <f t="shared" si="7"/>
        <v>0</v>
      </c>
      <c r="H242" s="89" t="s">
        <v>196</v>
      </c>
      <c r="I242" s="78"/>
      <c r="J242" s="78"/>
    </row>
    <row r="243" spans="1:10" s="89" customFormat="1" hidden="1">
      <c r="A243" s="159"/>
      <c r="B243" s="159"/>
      <c r="C243" s="201"/>
      <c r="D243" s="87"/>
      <c r="E243" s="87"/>
      <c r="F243" s="87"/>
      <c r="G243" s="68">
        <f t="shared" si="7"/>
        <v>0</v>
      </c>
      <c r="H243" s="89" t="s">
        <v>196</v>
      </c>
      <c r="J243" s="78"/>
    </row>
    <row r="244" spans="1:10" s="89" customFormat="1" hidden="1">
      <c r="A244" s="159"/>
      <c r="B244" s="159"/>
      <c r="C244" s="201"/>
      <c r="D244" s="87"/>
      <c r="E244" s="87"/>
      <c r="F244" s="87"/>
      <c r="G244" s="68">
        <f t="shared" si="7"/>
        <v>0</v>
      </c>
      <c r="H244" s="89" t="s">
        <v>196</v>
      </c>
      <c r="I244" s="78"/>
      <c r="J244" s="78"/>
    </row>
    <row r="245" spans="1:10" s="89" customFormat="1" hidden="1">
      <c r="A245" s="159"/>
      <c r="B245" s="159"/>
      <c r="C245" s="201"/>
      <c r="D245" s="87"/>
      <c r="E245" s="87"/>
      <c r="F245" s="87"/>
      <c r="G245" s="68">
        <f t="shared" si="7"/>
        <v>0</v>
      </c>
      <c r="H245" s="89" t="s">
        <v>196</v>
      </c>
      <c r="J245" s="78"/>
    </row>
    <row r="246" spans="1:10" s="89" customFormat="1" hidden="1">
      <c r="A246" s="159"/>
      <c r="B246" s="159"/>
      <c r="C246" s="201"/>
      <c r="D246" s="87"/>
      <c r="E246" s="87"/>
      <c r="F246" s="87"/>
      <c r="G246" s="68">
        <f t="shared" si="7"/>
        <v>0</v>
      </c>
      <c r="H246" s="89" t="s">
        <v>196</v>
      </c>
      <c r="I246" s="78"/>
      <c r="J246" s="78"/>
    </row>
    <row r="247" spans="1:10" s="89" customFormat="1" hidden="1">
      <c r="A247" s="159"/>
      <c r="B247" s="159"/>
      <c r="C247" s="201"/>
      <c r="D247" s="87"/>
      <c r="E247" s="87"/>
      <c r="F247" s="87"/>
      <c r="G247" s="68">
        <f t="shared" si="7"/>
        <v>0</v>
      </c>
      <c r="H247" s="89" t="s">
        <v>196</v>
      </c>
      <c r="J247" s="78"/>
    </row>
    <row r="248" spans="1:10" s="89" customFormat="1" hidden="1">
      <c r="A248" s="159"/>
      <c r="B248" s="159"/>
      <c r="C248" s="201"/>
      <c r="D248" s="87"/>
      <c r="E248" s="87"/>
      <c r="F248" s="87"/>
      <c r="G248" s="68">
        <f t="shared" si="7"/>
        <v>0</v>
      </c>
      <c r="H248" s="89" t="s">
        <v>196</v>
      </c>
      <c r="I248" s="78"/>
      <c r="J248" s="78"/>
    </row>
    <row r="249" spans="1:10" s="89" customFormat="1" hidden="1">
      <c r="A249" s="159"/>
      <c r="B249" s="159"/>
      <c r="C249" s="201"/>
      <c r="D249" s="87"/>
      <c r="E249" s="87"/>
      <c r="F249" s="87"/>
      <c r="G249" s="68">
        <f t="shared" si="7"/>
        <v>0</v>
      </c>
      <c r="H249" s="89" t="s">
        <v>196</v>
      </c>
      <c r="J249" s="78"/>
    </row>
    <row r="250" spans="1:10" s="89" customFormat="1" hidden="1">
      <c r="A250" s="159"/>
      <c r="B250" s="159"/>
      <c r="C250" s="201"/>
      <c r="D250" s="87"/>
      <c r="E250" s="87"/>
      <c r="F250" s="87"/>
      <c r="G250" s="68">
        <f t="shared" si="7"/>
        <v>0</v>
      </c>
      <c r="H250" s="89" t="s">
        <v>196</v>
      </c>
      <c r="I250" s="78"/>
      <c r="J250" s="78"/>
    </row>
    <row r="251" spans="1:10" s="89" customFormat="1" hidden="1">
      <c r="A251" s="159"/>
      <c r="B251" s="159"/>
      <c r="C251" s="201"/>
      <c r="D251" s="87"/>
      <c r="E251" s="87"/>
      <c r="F251" s="87"/>
      <c r="G251" s="68">
        <f t="shared" si="7"/>
        <v>0</v>
      </c>
      <c r="H251" s="89" t="s">
        <v>196</v>
      </c>
      <c r="J251" s="78"/>
    </row>
    <row r="252" spans="1:10" s="89" customFormat="1" hidden="1">
      <c r="A252" s="159"/>
      <c r="B252" s="159"/>
      <c r="C252" s="201"/>
      <c r="D252" s="87"/>
      <c r="E252" s="87"/>
      <c r="F252" s="87"/>
      <c r="G252" s="68">
        <f t="shared" si="7"/>
        <v>0</v>
      </c>
      <c r="H252" s="89" t="s">
        <v>196</v>
      </c>
      <c r="I252" s="78"/>
      <c r="J252" s="78"/>
    </row>
    <row r="253" spans="1:10" s="89" customFormat="1" hidden="1">
      <c r="A253" s="159"/>
      <c r="B253" s="159"/>
      <c r="C253" s="201"/>
      <c r="D253" s="87"/>
      <c r="E253" s="87"/>
      <c r="F253" s="87"/>
      <c r="G253" s="68">
        <f t="shared" si="7"/>
        <v>0</v>
      </c>
      <c r="H253" s="89" t="s">
        <v>196</v>
      </c>
      <c r="J253" s="78"/>
    </row>
    <row r="254" spans="1:10" s="89" customFormat="1" hidden="1">
      <c r="A254" s="159"/>
      <c r="B254" s="159"/>
      <c r="C254" s="201"/>
      <c r="D254" s="87"/>
      <c r="E254" s="87"/>
      <c r="F254" s="87"/>
      <c r="G254" s="68">
        <f t="shared" si="7"/>
        <v>0</v>
      </c>
      <c r="H254" s="89" t="s">
        <v>196</v>
      </c>
      <c r="I254" s="78"/>
      <c r="J254" s="78"/>
    </row>
    <row r="255" spans="1:10" s="89" customFormat="1" hidden="1">
      <c r="A255" s="159"/>
      <c r="B255" s="159"/>
      <c r="C255" s="201"/>
      <c r="D255" s="87"/>
      <c r="E255" s="87"/>
      <c r="F255" s="87"/>
      <c r="G255" s="68">
        <f t="shared" si="7"/>
        <v>0</v>
      </c>
      <c r="H255" s="89" t="s">
        <v>196</v>
      </c>
      <c r="J255" s="78"/>
    </row>
    <row r="256" spans="1:10" s="89" customFormat="1" hidden="1">
      <c r="A256" s="159"/>
      <c r="B256" s="159"/>
      <c r="C256" s="201"/>
      <c r="D256" s="87"/>
      <c r="E256" s="87"/>
      <c r="F256" s="87"/>
      <c r="G256" s="68">
        <f t="shared" si="7"/>
        <v>0</v>
      </c>
      <c r="H256" s="89" t="s">
        <v>196</v>
      </c>
      <c r="I256" s="78"/>
      <c r="J256" s="78"/>
    </row>
    <row r="257" spans="1:21" s="89" customFormat="1" hidden="1">
      <c r="A257" s="159"/>
      <c r="B257" s="159"/>
      <c r="C257" s="201"/>
      <c r="D257" s="87"/>
      <c r="E257" s="87"/>
      <c r="F257" s="87"/>
      <c r="G257" s="68">
        <f t="shared" si="7"/>
        <v>0</v>
      </c>
      <c r="H257" s="89" t="s">
        <v>196</v>
      </c>
      <c r="J257" s="78"/>
    </row>
    <row r="258" spans="1:21" s="89" customFormat="1" hidden="1">
      <c r="A258" s="159"/>
      <c r="B258" s="159"/>
      <c r="C258" s="201"/>
      <c r="D258" s="87"/>
      <c r="E258" s="87"/>
      <c r="F258" s="87"/>
      <c r="G258" s="68">
        <f t="shared" si="7"/>
        <v>0</v>
      </c>
      <c r="H258" s="89" t="s">
        <v>196</v>
      </c>
      <c r="I258" s="78"/>
      <c r="J258" s="78"/>
    </row>
    <row r="259" spans="1:21" s="89" customFormat="1" hidden="1">
      <c r="A259" s="159"/>
      <c r="B259" s="159"/>
      <c r="C259" s="201"/>
      <c r="D259" s="87"/>
      <c r="E259" s="87"/>
      <c r="F259" s="87"/>
      <c r="G259" s="68">
        <f t="shared" si="7"/>
        <v>0</v>
      </c>
      <c r="H259" s="89" t="s">
        <v>196</v>
      </c>
      <c r="J259" s="78"/>
    </row>
    <row r="260" spans="1:21" s="89" customFormat="1" hidden="1">
      <c r="A260" s="159"/>
      <c r="B260" s="159"/>
      <c r="C260" s="201"/>
      <c r="D260" s="87"/>
      <c r="E260" s="87"/>
      <c r="F260" s="87"/>
      <c r="G260" s="68">
        <f t="shared" si="7"/>
        <v>0</v>
      </c>
      <c r="H260" s="89" t="s">
        <v>196</v>
      </c>
      <c r="I260" s="78"/>
      <c r="J260" s="78"/>
    </row>
    <row r="261" spans="1:21" s="89" customFormat="1" hidden="1">
      <c r="A261" s="159"/>
      <c r="B261" s="159"/>
      <c r="C261" s="201"/>
      <c r="D261" s="87"/>
      <c r="E261" s="87"/>
      <c r="F261" s="87"/>
      <c r="G261" s="68">
        <f t="shared" si="7"/>
        <v>0</v>
      </c>
      <c r="H261" s="89" t="s">
        <v>196</v>
      </c>
      <c r="J261" s="78"/>
    </row>
    <row r="262" spans="1:21" s="89" customFormat="1" hidden="1">
      <c r="A262" s="159"/>
      <c r="B262" s="159"/>
      <c r="C262" s="201"/>
      <c r="D262" s="87"/>
      <c r="E262" s="87"/>
      <c r="F262" s="87"/>
      <c r="G262" s="68">
        <f t="shared" si="7"/>
        <v>0</v>
      </c>
      <c r="H262" s="89" t="s">
        <v>196</v>
      </c>
      <c r="I262" s="78"/>
      <c r="J262" s="78"/>
    </row>
    <row r="263" spans="1:21" s="89" customFormat="1" hidden="1">
      <c r="A263" s="159"/>
      <c r="B263" s="159"/>
      <c r="C263" s="201"/>
      <c r="D263" s="87"/>
      <c r="E263" s="87"/>
      <c r="F263" s="87"/>
      <c r="G263" s="68">
        <f t="shared" si="7"/>
        <v>0</v>
      </c>
      <c r="H263" s="89" t="s">
        <v>196</v>
      </c>
      <c r="J263" s="78"/>
    </row>
    <row r="264" spans="1:21" s="89" customFormat="1" hidden="1">
      <c r="A264" s="159"/>
      <c r="B264" s="159"/>
      <c r="C264" s="201"/>
      <c r="D264" s="87"/>
      <c r="E264" s="87"/>
      <c r="F264" s="87"/>
      <c r="G264" s="68">
        <f t="shared" si="7"/>
        <v>0</v>
      </c>
      <c r="H264" s="89" t="s">
        <v>196</v>
      </c>
      <c r="I264" s="78"/>
      <c r="J264" s="78"/>
    </row>
    <row r="265" spans="1:21" s="89" customFormat="1" hidden="1">
      <c r="A265" s="159"/>
      <c r="B265" s="159"/>
      <c r="C265" s="201"/>
      <c r="D265" s="87"/>
      <c r="E265" s="87"/>
      <c r="F265" s="87"/>
      <c r="G265" s="68">
        <f t="shared" si="7"/>
        <v>0</v>
      </c>
      <c r="H265" s="89" t="s">
        <v>196</v>
      </c>
      <c r="J265" s="78"/>
    </row>
    <row r="266" spans="1:21" s="89" customFormat="1">
      <c r="A266" s="159"/>
      <c r="B266" s="159"/>
      <c r="C266" s="201"/>
      <c r="D266" s="87"/>
      <c r="E266" s="87"/>
      <c r="F266" s="87"/>
      <c r="G266" s="215">
        <f t="shared" si="7"/>
        <v>0</v>
      </c>
      <c r="H266" s="89" t="s">
        <v>196</v>
      </c>
      <c r="J266" s="78"/>
      <c r="O266" s="480"/>
      <c r="P266" s="524"/>
      <c r="Q266" s="347"/>
      <c r="R266" s="481"/>
      <c r="S266" s="481"/>
      <c r="T266" s="78"/>
      <c r="U266" s="349"/>
    </row>
    <row r="267" spans="1:21" s="89" customFormat="1">
      <c r="C267" s="90"/>
      <c r="E267" s="164"/>
      <c r="F267" s="169" t="s">
        <v>211</v>
      </c>
      <c r="G267" s="224">
        <f>ROUND(SUBTOTAL(109,G136:G266),2)</f>
        <v>0</v>
      </c>
      <c r="H267" s="89" t="s">
        <v>196</v>
      </c>
      <c r="J267" s="349" t="s">
        <v>210</v>
      </c>
      <c r="O267" s="78"/>
      <c r="P267" s="78"/>
      <c r="Q267" s="347"/>
      <c r="R267" s="482"/>
      <c r="S267" s="482"/>
      <c r="T267" s="78"/>
      <c r="U267" s="349"/>
    </row>
    <row r="268" spans="1:21">
      <c r="F268" s="9"/>
      <c r="G268" s="221"/>
      <c r="H268" s="89" t="s">
        <v>198</v>
      </c>
    </row>
    <row r="269" spans="1:21">
      <c r="E269" s="350"/>
      <c r="F269" s="350" t="s">
        <v>223</v>
      </c>
      <c r="G269" s="68">
        <f>+G267+G135</f>
        <v>0</v>
      </c>
      <c r="H269" s="89" t="s">
        <v>198</v>
      </c>
      <c r="J269" s="121" t="s">
        <v>200</v>
      </c>
    </row>
    <row r="270" spans="1:21" s="89" customFormat="1">
      <c r="C270" s="90"/>
      <c r="G270" s="90"/>
      <c r="H270" s="89" t="s">
        <v>198</v>
      </c>
    </row>
    <row r="271" spans="1:21" s="89" customFormat="1">
      <c r="A271" s="94" t="s">
        <v>224</v>
      </c>
      <c r="B271" s="95"/>
      <c r="C271" s="95"/>
      <c r="D271" s="95"/>
      <c r="E271" s="95"/>
      <c r="F271" s="95"/>
      <c r="G271" s="108"/>
      <c r="H271" s="89" t="s">
        <v>193</v>
      </c>
      <c r="J271" s="122" t="s">
        <v>202</v>
      </c>
    </row>
    <row r="272" spans="1:21" s="89" customFormat="1" ht="45" customHeight="1">
      <c r="A272" s="477"/>
      <c r="B272" s="478"/>
      <c r="C272" s="478"/>
      <c r="D272" s="478"/>
      <c r="E272" s="478"/>
      <c r="F272" s="478"/>
      <c r="G272" s="479"/>
      <c r="H272" s="89" t="s">
        <v>193</v>
      </c>
      <c r="J272" s="474" t="s">
        <v>203</v>
      </c>
      <c r="K272" s="474"/>
      <c r="L272" s="474"/>
      <c r="M272" s="474"/>
      <c r="N272" s="474"/>
      <c r="O272" s="474"/>
      <c r="P272" s="474"/>
      <c r="Q272" s="474"/>
      <c r="R272" s="474"/>
    </row>
    <row r="273" spans="1:18">
      <c r="H273" s="89" t="s">
        <v>196</v>
      </c>
    </row>
    <row r="274" spans="1:18" s="89" customFormat="1">
      <c r="A274" s="94" t="s">
        <v>225</v>
      </c>
      <c r="B274" s="98"/>
      <c r="C274" s="99"/>
      <c r="D274" s="99"/>
      <c r="E274" s="99"/>
      <c r="F274" s="99"/>
      <c r="G274" s="109"/>
      <c r="H274" s="89" t="s">
        <v>196</v>
      </c>
      <c r="J274" s="122" t="s">
        <v>202</v>
      </c>
    </row>
    <row r="275" spans="1:18" s="89" customFormat="1" ht="45" customHeight="1">
      <c r="A275" s="477"/>
      <c r="B275" s="478"/>
      <c r="C275" s="478"/>
      <c r="D275" s="478"/>
      <c r="E275" s="478"/>
      <c r="F275" s="478"/>
      <c r="G275" s="479"/>
      <c r="H275" s="89" t="s">
        <v>196</v>
      </c>
      <c r="J275" s="474" t="s">
        <v>203</v>
      </c>
      <c r="K275" s="474"/>
      <c r="L275" s="474"/>
      <c r="M275" s="474"/>
      <c r="N275" s="474"/>
      <c r="O275" s="474"/>
      <c r="P275" s="474"/>
      <c r="Q275" s="474"/>
      <c r="R275" s="474"/>
    </row>
  </sheetData>
  <sheetProtection algorithmName="SHA-512" hashValue="a0ZWNJJThYvsAPXK3enV6qW3i9rJM2B6zqzER9RbwoFgB3FPZ7O9weKLMJHDhHWDAoOBAg5E26katWTfwQ+LfA==" saltValue="1ISQTekzqcAxzatp312WHg==" spinCount="100000" sheet="1" formatCells="0" formatRows="0" sort="0" autoFilter="0"/>
  <autoFilter ref="H1:H275" xr:uid="{00000000-0001-0000-0900-000000000000}"/>
  <mergeCells count="11">
    <mergeCell ref="A275:G275"/>
    <mergeCell ref="A1:F1"/>
    <mergeCell ref="A2:G2"/>
    <mergeCell ref="O136:P136"/>
    <mergeCell ref="R136:S136"/>
    <mergeCell ref="O266:P266"/>
    <mergeCell ref="R266:S266"/>
    <mergeCell ref="R267:S267"/>
    <mergeCell ref="A272:G272"/>
    <mergeCell ref="J275:R275"/>
    <mergeCell ref="J272:R272"/>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O275"/>
  <sheetViews>
    <sheetView zoomScaleNormal="100" zoomScaleSheetLayoutView="100" workbookViewId="0">
      <selection activeCell="A3" sqref="A3"/>
    </sheetView>
  </sheetViews>
  <sheetFormatPr defaultColWidth="9.140625" defaultRowHeight="14.45"/>
  <cols>
    <col min="1" max="1" width="69.7109375" customWidth="1"/>
    <col min="2" max="3" width="20.5703125" customWidth="1"/>
    <col min="4" max="4" width="20.28515625" customWidth="1"/>
    <col min="5" max="5" width="11" hidden="1" customWidth="1"/>
    <col min="6" max="6" width="2.5703125" customWidth="1"/>
    <col min="15" max="15" width="9.140625" customWidth="1"/>
  </cols>
  <sheetData>
    <row r="1" spans="1:7" ht="27.75" customHeight="1">
      <c r="A1" s="473" t="s">
        <v>182</v>
      </c>
      <c r="B1" s="473"/>
      <c r="C1" s="473"/>
      <c r="D1">
        <f>+'Section A'!B2</f>
        <v>0</v>
      </c>
      <c r="E1" s="45"/>
    </row>
    <row r="2" spans="1:7" ht="93.75" customHeight="1">
      <c r="A2" s="520" t="s">
        <v>226</v>
      </c>
      <c r="B2" s="476"/>
      <c r="C2" s="476"/>
      <c r="D2" s="476"/>
      <c r="F2" s="14"/>
      <c r="G2" s="14"/>
    </row>
    <row r="3" spans="1:7" ht="9" customHeight="1">
      <c r="A3" s="14"/>
      <c r="B3" s="14"/>
      <c r="C3" s="14"/>
      <c r="D3" s="14"/>
      <c r="F3" s="14"/>
      <c r="G3" s="14"/>
    </row>
    <row r="4" spans="1:7">
      <c r="A4" s="20" t="s">
        <v>227</v>
      </c>
      <c r="B4" s="21" t="s">
        <v>228</v>
      </c>
      <c r="C4" s="21" t="s">
        <v>229</v>
      </c>
      <c r="D4" s="20" t="s">
        <v>230</v>
      </c>
      <c r="E4" s="20" t="s">
        <v>191</v>
      </c>
      <c r="F4" s="14"/>
      <c r="G4" s="14"/>
    </row>
    <row r="5" spans="1:7" s="89" customFormat="1">
      <c r="A5" s="177"/>
      <c r="B5" s="204"/>
      <c r="C5" s="201"/>
      <c r="D5" s="68">
        <f t="shared" ref="D5:D36" si="0">ROUND(+B5*C5,2)</f>
        <v>0</v>
      </c>
      <c r="E5" s="89" t="s">
        <v>193</v>
      </c>
      <c r="F5" s="107"/>
      <c r="G5" s="107"/>
    </row>
    <row r="6" spans="1:7" s="89" customFormat="1">
      <c r="A6" s="177"/>
      <c r="B6" s="204"/>
      <c r="C6" s="201"/>
      <c r="D6" s="68">
        <f t="shared" si="0"/>
        <v>0</v>
      </c>
      <c r="E6" s="89" t="s">
        <v>193</v>
      </c>
      <c r="F6" s="107"/>
      <c r="G6" s="107"/>
    </row>
    <row r="7" spans="1:7" s="89" customFormat="1">
      <c r="A7" s="177"/>
      <c r="B7" s="204"/>
      <c r="C7" s="201"/>
      <c r="D7" s="68">
        <f t="shared" si="0"/>
        <v>0</v>
      </c>
      <c r="E7" s="89" t="s">
        <v>193</v>
      </c>
      <c r="F7" s="107"/>
      <c r="G7" s="107"/>
    </row>
    <row r="8" spans="1:7" s="89" customFormat="1" hidden="1">
      <c r="A8" s="177"/>
      <c r="B8" s="204"/>
      <c r="C8" s="201"/>
      <c r="D8" s="68">
        <f t="shared" si="0"/>
        <v>0</v>
      </c>
      <c r="E8" s="89" t="s">
        <v>193</v>
      </c>
      <c r="F8" s="107"/>
      <c r="G8" s="107"/>
    </row>
    <row r="9" spans="1:7" s="89" customFormat="1" hidden="1">
      <c r="A9" s="177"/>
      <c r="B9" s="204"/>
      <c r="C9" s="201"/>
      <c r="D9" s="68">
        <f t="shared" si="0"/>
        <v>0</v>
      </c>
      <c r="E9" s="89" t="s">
        <v>193</v>
      </c>
      <c r="F9" s="107"/>
      <c r="G9" s="107"/>
    </row>
    <row r="10" spans="1:7" s="89" customFormat="1" hidden="1">
      <c r="A10" s="177"/>
      <c r="B10" s="204"/>
      <c r="C10" s="201"/>
      <c r="D10" s="68">
        <f t="shared" si="0"/>
        <v>0</v>
      </c>
      <c r="E10" s="89" t="s">
        <v>193</v>
      </c>
      <c r="F10" s="107"/>
      <c r="G10" s="107"/>
    </row>
    <row r="11" spans="1:7" s="89" customFormat="1" hidden="1">
      <c r="A11" s="177"/>
      <c r="B11" s="204"/>
      <c r="C11" s="201"/>
      <c r="D11" s="68">
        <f t="shared" si="0"/>
        <v>0</v>
      </c>
      <c r="E11" s="89" t="s">
        <v>193</v>
      </c>
      <c r="F11" s="107"/>
      <c r="G11" s="107"/>
    </row>
    <row r="12" spans="1:7" s="89" customFormat="1" hidden="1">
      <c r="A12" s="177"/>
      <c r="B12" s="204"/>
      <c r="C12" s="201"/>
      <c r="D12" s="68">
        <f t="shared" si="0"/>
        <v>0</v>
      </c>
      <c r="E12" s="89" t="s">
        <v>193</v>
      </c>
      <c r="F12" s="107"/>
      <c r="G12" s="107"/>
    </row>
    <row r="13" spans="1:7" s="89" customFormat="1" hidden="1">
      <c r="A13" s="177"/>
      <c r="B13" s="204"/>
      <c r="C13" s="201"/>
      <c r="D13" s="68">
        <f t="shared" si="0"/>
        <v>0</v>
      </c>
      <c r="E13" s="89" t="s">
        <v>193</v>
      </c>
      <c r="F13" s="107"/>
      <c r="G13" s="107"/>
    </row>
    <row r="14" spans="1:7" s="89" customFormat="1" hidden="1">
      <c r="A14" s="177"/>
      <c r="B14" s="204"/>
      <c r="C14" s="201"/>
      <c r="D14" s="68">
        <f t="shared" si="0"/>
        <v>0</v>
      </c>
      <c r="E14" s="89" t="s">
        <v>193</v>
      </c>
      <c r="F14" s="107"/>
      <c r="G14" s="107"/>
    </row>
    <row r="15" spans="1:7" s="89" customFormat="1" hidden="1">
      <c r="A15" s="177"/>
      <c r="B15" s="204"/>
      <c r="C15" s="201"/>
      <c r="D15" s="68">
        <f t="shared" si="0"/>
        <v>0</v>
      </c>
      <c r="E15" s="89" t="s">
        <v>193</v>
      </c>
      <c r="F15" s="107"/>
      <c r="G15" s="107"/>
    </row>
    <row r="16" spans="1:7" s="89" customFormat="1" hidden="1">
      <c r="A16" s="177"/>
      <c r="B16" s="204"/>
      <c r="C16" s="201"/>
      <c r="D16" s="68">
        <f t="shared" si="0"/>
        <v>0</v>
      </c>
      <c r="E16" s="89" t="s">
        <v>193</v>
      </c>
      <c r="F16" s="107"/>
      <c r="G16" s="107"/>
    </row>
    <row r="17" spans="1:7" s="89" customFormat="1" hidden="1">
      <c r="A17" s="177"/>
      <c r="B17" s="204"/>
      <c r="C17" s="201"/>
      <c r="D17" s="68">
        <f t="shared" si="0"/>
        <v>0</v>
      </c>
      <c r="E17" s="89" t="s">
        <v>193</v>
      </c>
      <c r="F17" s="107"/>
      <c r="G17" s="107"/>
    </row>
    <row r="18" spans="1:7" s="89" customFormat="1" hidden="1">
      <c r="A18" s="177"/>
      <c r="B18" s="204"/>
      <c r="C18" s="201"/>
      <c r="D18" s="68">
        <f t="shared" si="0"/>
        <v>0</v>
      </c>
      <c r="E18" s="89" t="s">
        <v>193</v>
      </c>
      <c r="F18" s="107"/>
      <c r="G18" s="107"/>
    </row>
    <row r="19" spans="1:7" s="89" customFormat="1" hidden="1">
      <c r="A19" s="177"/>
      <c r="B19" s="204"/>
      <c r="C19" s="201"/>
      <c r="D19" s="68">
        <f t="shared" si="0"/>
        <v>0</v>
      </c>
      <c r="E19" s="89" t="s">
        <v>193</v>
      </c>
      <c r="F19" s="107"/>
      <c r="G19" s="107"/>
    </row>
    <row r="20" spans="1:7" s="89" customFormat="1" hidden="1">
      <c r="A20" s="177"/>
      <c r="B20" s="204"/>
      <c r="C20" s="201"/>
      <c r="D20" s="68">
        <f t="shared" si="0"/>
        <v>0</v>
      </c>
      <c r="E20" s="89" t="s">
        <v>193</v>
      </c>
      <c r="F20" s="107"/>
      <c r="G20" s="107"/>
    </row>
    <row r="21" spans="1:7" s="89" customFormat="1" hidden="1">
      <c r="A21" s="177"/>
      <c r="B21" s="204"/>
      <c r="C21" s="201"/>
      <c r="D21" s="68">
        <f t="shared" si="0"/>
        <v>0</v>
      </c>
      <c r="E21" s="89" t="s">
        <v>193</v>
      </c>
      <c r="F21" s="107"/>
      <c r="G21" s="107"/>
    </row>
    <row r="22" spans="1:7" s="89" customFormat="1" hidden="1">
      <c r="A22" s="177"/>
      <c r="B22" s="204"/>
      <c r="C22" s="201"/>
      <c r="D22" s="68">
        <f t="shared" si="0"/>
        <v>0</v>
      </c>
      <c r="E22" s="89" t="s">
        <v>193</v>
      </c>
      <c r="F22" s="107"/>
      <c r="G22" s="107"/>
    </row>
    <row r="23" spans="1:7" s="89" customFormat="1" hidden="1">
      <c r="A23" s="177"/>
      <c r="B23" s="204"/>
      <c r="C23" s="201"/>
      <c r="D23" s="68">
        <f t="shared" si="0"/>
        <v>0</v>
      </c>
      <c r="E23" s="89" t="s">
        <v>193</v>
      </c>
      <c r="F23" s="107"/>
      <c r="G23" s="107"/>
    </row>
    <row r="24" spans="1:7" s="89" customFormat="1" hidden="1">
      <c r="A24" s="177"/>
      <c r="B24" s="204"/>
      <c r="C24" s="201"/>
      <c r="D24" s="68">
        <f t="shared" si="0"/>
        <v>0</v>
      </c>
      <c r="E24" s="89" t="s">
        <v>193</v>
      </c>
      <c r="F24" s="107"/>
      <c r="G24" s="107"/>
    </row>
    <row r="25" spans="1:7" s="89" customFormat="1" hidden="1">
      <c r="A25" s="177"/>
      <c r="B25" s="204"/>
      <c r="C25" s="201"/>
      <c r="D25" s="68">
        <f t="shared" si="0"/>
        <v>0</v>
      </c>
      <c r="E25" s="89" t="s">
        <v>193</v>
      </c>
      <c r="F25" s="107"/>
      <c r="G25" s="107"/>
    </row>
    <row r="26" spans="1:7" s="89" customFormat="1" hidden="1">
      <c r="A26" s="177"/>
      <c r="B26" s="204"/>
      <c r="C26" s="201"/>
      <c r="D26" s="68">
        <f t="shared" si="0"/>
        <v>0</v>
      </c>
      <c r="E26" s="89" t="s">
        <v>193</v>
      </c>
      <c r="F26" s="107"/>
      <c r="G26" s="107"/>
    </row>
    <row r="27" spans="1:7" s="89" customFormat="1" hidden="1">
      <c r="A27" s="177"/>
      <c r="B27" s="204"/>
      <c r="C27" s="201"/>
      <c r="D27" s="68">
        <f t="shared" si="0"/>
        <v>0</v>
      </c>
      <c r="E27" s="89" t="s">
        <v>193</v>
      </c>
      <c r="F27" s="107"/>
      <c r="G27" s="107"/>
    </row>
    <row r="28" spans="1:7" s="89" customFormat="1" hidden="1">
      <c r="A28" s="177"/>
      <c r="B28" s="204"/>
      <c r="C28" s="201"/>
      <c r="D28" s="68">
        <f t="shared" si="0"/>
        <v>0</v>
      </c>
      <c r="E28" s="89" t="s">
        <v>193</v>
      </c>
      <c r="F28" s="107"/>
      <c r="G28" s="107"/>
    </row>
    <row r="29" spans="1:7" s="89" customFormat="1" hidden="1">
      <c r="A29" s="177"/>
      <c r="B29" s="204"/>
      <c r="C29" s="201"/>
      <c r="D29" s="68">
        <f t="shared" si="0"/>
        <v>0</v>
      </c>
      <c r="E29" s="89" t="s">
        <v>193</v>
      </c>
      <c r="F29" s="107"/>
      <c r="G29" s="107"/>
    </row>
    <row r="30" spans="1:7" s="89" customFormat="1" hidden="1">
      <c r="A30" s="177"/>
      <c r="B30" s="204"/>
      <c r="C30" s="201"/>
      <c r="D30" s="68">
        <f t="shared" si="0"/>
        <v>0</v>
      </c>
      <c r="E30" s="89" t="s">
        <v>193</v>
      </c>
      <c r="F30" s="107"/>
      <c r="G30" s="107"/>
    </row>
    <row r="31" spans="1:7" s="89" customFormat="1" hidden="1">
      <c r="A31" s="177"/>
      <c r="B31" s="204"/>
      <c r="C31" s="201"/>
      <c r="D31" s="68">
        <f t="shared" si="0"/>
        <v>0</v>
      </c>
      <c r="E31" s="89" t="s">
        <v>193</v>
      </c>
      <c r="F31" s="107"/>
      <c r="G31" s="107"/>
    </row>
    <row r="32" spans="1:7" s="89" customFormat="1" hidden="1">
      <c r="A32" s="177"/>
      <c r="B32" s="204"/>
      <c r="C32" s="201"/>
      <c r="D32" s="68">
        <f t="shared" si="0"/>
        <v>0</v>
      </c>
      <c r="E32" s="89" t="s">
        <v>193</v>
      </c>
      <c r="F32" s="107"/>
      <c r="G32" s="107"/>
    </row>
    <row r="33" spans="1:7" s="89" customFormat="1" hidden="1">
      <c r="A33" s="177"/>
      <c r="B33" s="204"/>
      <c r="C33" s="201"/>
      <c r="D33" s="68">
        <f t="shared" si="0"/>
        <v>0</v>
      </c>
      <c r="E33" s="89" t="s">
        <v>193</v>
      </c>
      <c r="F33" s="107"/>
      <c r="G33" s="107"/>
    </row>
    <row r="34" spans="1:7" s="89" customFormat="1" hidden="1">
      <c r="A34" s="177"/>
      <c r="B34" s="204"/>
      <c r="C34" s="201"/>
      <c r="D34" s="68">
        <f t="shared" si="0"/>
        <v>0</v>
      </c>
      <c r="E34" s="89" t="s">
        <v>193</v>
      </c>
      <c r="F34" s="107"/>
      <c r="G34" s="107"/>
    </row>
    <row r="35" spans="1:7" s="89" customFormat="1" hidden="1">
      <c r="A35" s="177"/>
      <c r="B35" s="204"/>
      <c r="C35" s="201"/>
      <c r="D35" s="68">
        <f t="shared" si="0"/>
        <v>0</v>
      </c>
      <c r="E35" s="89" t="s">
        <v>193</v>
      </c>
      <c r="F35" s="107"/>
      <c r="G35" s="107"/>
    </row>
    <row r="36" spans="1:7" s="89" customFormat="1" hidden="1">
      <c r="A36" s="177"/>
      <c r="B36" s="204"/>
      <c r="C36" s="201"/>
      <c r="D36" s="68">
        <f t="shared" si="0"/>
        <v>0</v>
      </c>
      <c r="E36" s="89" t="s">
        <v>193</v>
      </c>
      <c r="F36" s="107"/>
      <c r="G36" s="107"/>
    </row>
    <row r="37" spans="1:7" s="89" customFormat="1" hidden="1">
      <c r="A37" s="177"/>
      <c r="B37" s="204"/>
      <c r="C37" s="201"/>
      <c r="D37" s="68">
        <f t="shared" ref="D37:D68" si="1">ROUND(+B37*C37,2)</f>
        <v>0</v>
      </c>
      <c r="E37" s="89" t="s">
        <v>193</v>
      </c>
      <c r="F37" s="107"/>
      <c r="G37" s="107"/>
    </row>
    <row r="38" spans="1:7" s="89" customFormat="1" hidden="1">
      <c r="A38" s="177"/>
      <c r="B38" s="204"/>
      <c r="C38" s="201"/>
      <c r="D38" s="68">
        <f t="shared" si="1"/>
        <v>0</v>
      </c>
      <c r="E38" s="89" t="s">
        <v>193</v>
      </c>
      <c r="F38" s="107"/>
      <c r="G38" s="107"/>
    </row>
    <row r="39" spans="1:7" s="89" customFormat="1" hidden="1">
      <c r="A39" s="177"/>
      <c r="B39" s="204"/>
      <c r="C39" s="201"/>
      <c r="D39" s="68">
        <f t="shared" si="1"/>
        <v>0</v>
      </c>
      <c r="E39" s="89" t="s">
        <v>193</v>
      </c>
      <c r="F39" s="107"/>
      <c r="G39" s="107"/>
    </row>
    <row r="40" spans="1:7" s="89" customFormat="1" hidden="1">
      <c r="A40" s="177"/>
      <c r="B40" s="204"/>
      <c r="C40" s="201"/>
      <c r="D40" s="68">
        <f t="shared" si="1"/>
        <v>0</v>
      </c>
      <c r="E40" s="89" t="s">
        <v>193</v>
      </c>
      <c r="F40" s="107"/>
      <c r="G40" s="107"/>
    </row>
    <row r="41" spans="1:7" s="89" customFormat="1" hidden="1">
      <c r="A41" s="177"/>
      <c r="B41" s="204"/>
      <c r="C41" s="201"/>
      <c r="D41" s="68">
        <f t="shared" si="1"/>
        <v>0</v>
      </c>
      <c r="E41" s="89" t="s">
        <v>193</v>
      </c>
      <c r="F41" s="107"/>
      <c r="G41" s="107"/>
    </row>
    <row r="42" spans="1:7" s="89" customFormat="1" hidden="1">
      <c r="A42" s="177"/>
      <c r="B42" s="204"/>
      <c r="C42" s="201"/>
      <c r="D42" s="68">
        <f t="shared" si="1"/>
        <v>0</v>
      </c>
      <c r="E42" s="89" t="s">
        <v>193</v>
      </c>
      <c r="F42" s="107"/>
      <c r="G42" s="107"/>
    </row>
    <row r="43" spans="1:7" s="89" customFormat="1" hidden="1">
      <c r="A43" s="177"/>
      <c r="B43" s="204"/>
      <c r="C43" s="201"/>
      <c r="D43" s="68">
        <f t="shared" si="1"/>
        <v>0</v>
      </c>
      <c r="E43" s="89" t="s">
        <v>193</v>
      </c>
      <c r="F43" s="107"/>
      <c r="G43" s="107"/>
    </row>
    <row r="44" spans="1:7" s="89" customFormat="1" hidden="1">
      <c r="A44" s="177"/>
      <c r="B44" s="204"/>
      <c r="C44" s="201"/>
      <c r="D44" s="68">
        <f t="shared" si="1"/>
        <v>0</v>
      </c>
      <c r="E44" s="89" t="s">
        <v>193</v>
      </c>
      <c r="F44" s="107"/>
      <c r="G44" s="107"/>
    </row>
    <row r="45" spans="1:7" s="89" customFormat="1" hidden="1">
      <c r="A45" s="177"/>
      <c r="B45" s="204"/>
      <c r="C45" s="201"/>
      <c r="D45" s="68">
        <f t="shared" si="1"/>
        <v>0</v>
      </c>
      <c r="E45" s="89" t="s">
        <v>193</v>
      </c>
      <c r="F45" s="107"/>
      <c r="G45" s="107"/>
    </row>
    <row r="46" spans="1:7" s="89" customFormat="1" hidden="1">
      <c r="A46" s="177"/>
      <c r="B46" s="204"/>
      <c r="C46" s="201"/>
      <c r="D46" s="68">
        <f t="shared" si="1"/>
        <v>0</v>
      </c>
      <c r="E46" s="89" t="s">
        <v>193</v>
      </c>
      <c r="F46" s="107"/>
      <c r="G46" s="107"/>
    </row>
    <row r="47" spans="1:7" s="89" customFormat="1" hidden="1">
      <c r="A47" s="177"/>
      <c r="B47" s="204"/>
      <c r="C47" s="201"/>
      <c r="D47" s="68">
        <f t="shared" si="1"/>
        <v>0</v>
      </c>
      <c r="E47" s="89" t="s">
        <v>193</v>
      </c>
      <c r="F47" s="107"/>
      <c r="G47" s="107"/>
    </row>
    <row r="48" spans="1:7" s="89" customFormat="1" hidden="1">
      <c r="A48" s="177"/>
      <c r="B48" s="204"/>
      <c r="C48" s="201"/>
      <c r="D48" s="68">
        <f t="shared" si="1"/>
        <v>0</v>
      </c>
      <c r="E48" s="89" t="s">
        <v>193</v>
      </c>
      <c r="F48" s="107"/>
      <c r="G48" s="107"/>
    </row>
    <row r="49" spans="1:7" s="89" customFormat="1" hidden="1">
      <c r="A49" s="177"/>
      <c r="B49" s="204"/>
      <c r="C49" s="201"/>
      <c r="D49" s="68">
        <f t="shared" si="1"/>
        <v>0</v>
      </c>
      <c r="E49" s="89" t="s">
        <v>193</v>
      </c>
      <c r="F49" s="107"/>
      <c r="G49" s="107"/>
    </row>
    <row r="50" spans="1:7" s="89" customFormat="1" hidden="1">
      <c r="A50" s="177"/>
      <c r="B50" s="204"/>
      <c r="C50" s="201"/>
      <c r="D50" s="68">
        <f t="shared" si="1"/>
        <v>0</v>
      </c>
      <c r="E50" s="89" t="s">
        <v>193</v>
      </c>
      <c r="F50" s="107"/>
      <c r="G50" s="107"/>
    </row>
    <row r="51" spans="1:7" s="89" customFormat="1" hidden="1">
      <c r="A51" s="177"/>
      <c r="B51" s="204"/>
      <c r="C51" s="201"/>
      <c r="D51" s="68">
        <f t="shared" si="1"/>
        <v>0</v>
      </c>
      <c r="E51" s="89" t="s">
        <v>193</v>
      </c>
      <c r="F51" s="107"/>
      <c r="G51" s="107"/>
    </row>
    <row r="52" spans="1:7" s="89" customFormat="1" hidden="1">
      <c r="A52" s="177"/>
      <c r="B52" s="204"/>
      <c r="C52" s="201"/>
      <c r="D52" s="68">
        <f t="shared" si="1"/>
        <v>0</v>
      </c>
      <c r="E52" s="89" t="s">
        <v>193</v>
      </c>
      <c r="F52" s="107"/>
      <c r="G52" s="107"/>
    </row>
    <row r="53" spans="1:7" s="89" customFormat="1" hidden="1">
      <c r="A53" s="177"/>
      <c r="B53" s="204"/>
      <c r="C53" s="201"/>
      <c r="D53" s="68">
        <f t="shared" si="1"/>
        <v>0</v>
      </c>
      <c r="E53" s="89" t="s">
        <v>193</v>
      </c>
      <c r="F53" s="107"/>
      <c r="G53" s="107"/>
    </row>
    <row r="54" spans="1:7" s="89" customFormat="1" hidden="1">
      <c r="A54" s="177"/>
      <c r="B54" s="204"/>
      <c r="C54" s="201"/>
      <c r="D54" s="68">
        <f t="shared" si="1"/>
        <v>0</v>
      </c>
      <c r="E54" s="89" t="s">
        <v>193</v>
      </c>
      <c r="F54" s="107"/>
      <c r="G54" s="107"/>
    </row>
    <row r="55" spans="1:7" s="89" customFormat="1" hidden="1">
      <c r="A55" s="177"/>
      <c r="B55" s="204"/>
      <c r="C55" s="201"/>
      <c r="D55" s="68">
        <f t="shared" si="1"/>
        <v>0</v>
      </c>
      <c r="E55" s="89" t="s">
        <v>193</v>
      </c>
      <c r="F55" s="107"/>
      <c r="G55" s="107"/>
    </row>
    <row r="56" spans="1:7" s="89" customFormat="1" hidden="1">
      <c r="A56" s="177"/>
      <c r="B56" s="204"/>
      <c r="C56" s="201"/>
      <c r="D56" s="68">
        <f t="shared" si="1"/>
        <v>0</v>
      </c>
      <c r="E56" s="89" t="s">
        <v>193</v>
      </c>
      <c r="F56" s="107"/>
      <c r="G56" s="107"/>
    </row>
    <row r="57" spans="1:7" s="89" customFormat="1" hidden="1">
      <c r="A57" s="177"/>
      <c r="B57" s="204"/>
      <c r="C57" s="201"/>
      <c r="D57" s="68">
        <f t="shared" si="1"/>
        <v>0</v>
      </c>
      <c r="E57" s="89" t="s">
        <v>193</v>
      </c>
      <c r="F57" s="107"/>
      <c r="G57" s="107"/>
    </row>
    <row r="58" spans="1:7" s="89" customFormat="1" hidden="1">
      <c r="A58" s="177"/>
      <c r="B58" s="204"/>
      <c r="C58" s="201"/>
      <c r="D58" s="68">
        <f t="shared" si="1"/>
        <v>0</v>
      </c>
      <c r="E58" s="89" t="s">
        <v>193</v>
      </c>
      <c r="F58" s="107"/>
      <c r="G58" s="107"/>
    </row>
    <row r="59" spans="1:7" s="89" customFormat="1" hidden="1">
      <c r="A59" s="177"/>
      <c r="B59" s="204"/>
      <c r="C59" s="201"/>
      <c r="D59" s="68">
        <f t="shared" si="1"/>
        <v>0</v>
      </c>
      <c r="E59" s="89" t="s">
        <v>193</v>
      </c>
      <c r="F59" s="107"/>
      <c r="G59" s="107"/>
    </row>
    <row r="60" spans="1:7" s="89" customFormat="1" hidden="1">
      <c r="A60" s="177"/>
      <c r="B60" s="204"/>
      <c r="C60" s="201"/>
      <c r="D60" s="68">
        <f t="shared" si="1"/>
        <v>0</v>
      </c>
      <c r="E60" s="89" t="s">
        <v>193</v>
      </c>
      <c r="F60" s="107"/>
      <c r="G60" s="107"/>
    </row>
    <row r="61" spans="1:7" s="89" customFormat="1" hidden="1">
      <c r="A61" s="177"/>
      <c r="B61" s="204"/>
      <c r="C61" s="201"/>
      <c r="D61" s="68">
        <f t="shared" si="1"/>
        <v>0</v>
      </c>
      <c r="E61" s="89" t="s">
        <v>193</v>
      </c>
      <c r="F61" s="107"/>
      <c r="G61" s="107"/>
    </row>
    <row r="62" spans="1:7" s="89" customFormat="1" hidden="1">
      <c r="A62" s="177"/>
      <c r="B62" s="204"/>
      <c r="C62" s="201"/>
      <c r="D62" s="68">
        <f t="shared" si="1"/>
        <v>0</v>
      </c>
      <c r="E62" s="89" t="s">
        <v>193</v>
      </c>
      <c r="F62" s="107"/>
      <c r="G62" s="107"/>
    </row>
    <row r="63" spans="1:7" s="89" customFormat="1" hidden="1">
      <c r="A63" s="177"/>
      <c r="B63" s="204"/>
      <c r="C63" s="201"/>
      <c r="D63" s="68">
        <f t="shared" si="1"/>
        <v>0</v>
      </c>
      <c r="E63" s="89" t="s">
        <v>193</v>
      </c>
      <c r="F63" s="107"/>
      <c r="G63" s="107"/>
    </row>
    <row r="64" spans="1:7" s="89" customFormat="1" hidden="1">
      <c r="A64" s="177"/>
      <c r="B64" s="204"/>
      <c r="C64" s="201"/>
      <c r="D64" s="68">
        <f t="shared" si="1"/>
        <v>0</v>
      </c>
      <c r="E64" s="89" t="s">
        <v>193</v>
      </c>
      <c r="F64" s="107"/>
      <c r="G64" s="107"/>
    </row>
    <row r="65" spans="1:7" s="89" customFormat="1" hidden="1">
      <c r="A65" s="177"/>
      <c r="B65" s="204"/>
      <c r="C65" s="201"/>
      <c r="D65" s="68">
        <f t="shared" si="1"/>
        <v>0</v>
      </c>
      <c r="E65" s="89" t="s">
        <v>193</v>
      </c>
      <c r="F65" s="107"/>
      <c r="G65" s="107"/>
    </row>
    <row r="66" spans="1:7" s="89" customFormat="1" hidden="1">
      <c r="A66" s="177"/>
      <c r="B66" s="204"/>
      <c r="C66" s="201"/>
      <c r="D66" s="68">
        <f t="shared" si="1"/>
        <v>0</v>
      </c>
      <c r="E66" s="89" t="s">
        <v>193</v>
      </c>
      <c r="F66" s="107"/>
      <c r="G66" s="107"/>
    </row>
    <row r="67" spans="1:7" s="89" customFormat="1" hidden="1">
      <c r="A67" s="177"/>
      <c r="B67" s="204"/>
      <c r="C67" s="201"/>
      <c r="D67" s="68">
        <f t="shared" si="1"/>
        <v>0</v>
      </c>
      <c r="E67" s="89" t="s">
        <v>193</v>
      </c>
      <c r="F67" s="107"/>
      <c r="G67" s="107"/>
    </row>
    <row r="68" spans="1:7" s="89" customFormat="1" hidden="1">
      <c r="A68" s="177"/>
      <c r="B68" s="204"/>
      <c r="C68" s="201"/>
      <c r="D68" s="68">
        <f t="shared" si="1"/>
        <v>0</v>
      </c>
      <c r="E68" s="89" t="s">
        <v>193</v>
      </c>
      <c r="F68" s="107"/>
      <c r="G68" s="107"/>
    </row>
    <row r="69" spans="1:7" s="89" customFormat="1" hidden="1">
      <c r="A69" s="177"/>
      <c r="B69" s="204"/>
      <c r="C69" s="201"/>
      <c r="D69" s="68">
        <f t="shared" ref="D69:D100" si="2">ROUND(+B69*C69,2)</f>
        <v>0</v>
      </c>
      <c r="E69" s="89" t="s">
        <v>193</v>
      </c>
      <c r="F69" s="107"/>
      <c r="G69" s="107"/>
    </row>
    <row r="70" spans="1:7" s="89" customFormat="1" hidden="1">
      <c r="A70" s="177"/>
      <c r="B70" s="204"/>
      <c r="C70" s="201"/>
      <c r="D70" s="68">
        <f t="shared" si="2"/>
        <v>0</v>
      </c>
      <c r="E70" s="89" t="s">
        <v>193</v>
      </c>
      <c r="F70" s="107"/>
      <c r="G70" s="107"/>
    </row>
    <row r="71" spans="1:7" s="89" customFormat="1" hidden="1">
      <c r="A71" s="177"/>
      <c r="B71" s="204"/>
      <c r="C71" s="201"/>
      <c r="D71" s="68">
        <f t="shared" si="2"/>
        <v>0</v>
      </c>
      <c r="E71" s="89" t="s">
        <v>193</v>
      </c>
      <c r="F71" s="107"/>
      <c r="G71" s="107"/>
    </row>
    <row r="72" spans="1:7" s="89" customFormat="1" hidden="1">
      <c r="A72" s="177"/>
      <c r="B72" s="204"/>
      <c r="C72" s="201"/>
      <c r="D72" s="68">
        <f t="shared" si="2"/>
        <v>0</v>
      </c>
      <c r="E72" s="89" t="s">
        <v>193</v>
      </c>
      <c r="F72" s="107"/>
      <c r="G72" s="107"/>
    </row>
    <row r="73" spans="1:7" s="89" customFormat="1" hidden="1">
      <c r="A73" s="177"/>
      <c r="B73" s="204"/>
      <c r="C73" s="201"/>
      <c r="D73" s="68">
        <f t="shared" si="2"/>
        <v>0</v>
      </c>
      <c r="E73" s="89" t="s">
        <v>193</v>
      </c>
      <c r="F73" s="107"/>
      <c r="G73" s="107"/>
    </row>
    <row r="74" spans="1:7" s="89" customFormat="1" hidden="1">
      <c r="A74" s="177"/>
      <c r="B74" s="204"/>
      <c r="C74" s="201"/>
      <c r="D74" s="68">
        <f t="shared" si="2"/>
        <v>0</v>
      </c>
      <c r="E74" s="89" t="s">
        <v>193</v>
      </c>
      <c r="F74" s="107"/>
      <c r="G74" s="107"/>
    </row>
    <row r="75" spans="1:7" s="89" customFormat="1" hidden="1">
      <c r="A75" s="177"/>
      <c r="B75" s="204"/>
      <c r="C75" s="201"/>
      <c r="D75" s="68">
        <f t="shared" si="2"/>
        <v>0</v>
      </c>
      <c r="E75" s="89" t="s">
        <v>193</v>
      </c>
      <c r="F75" s="107"/>
      <c r="G75" s="107"/>
    </row>
    <row r="76" spans="1:7" s="89" customFormat="1" hidden="1">
      <c r="A76" s="177"/>
      <c r="B76" s="204"/>
      <c r="C76" s="201"/>
      <c r="D76" s="68">
        <f t="shared" si="2"/>
        <v>0</v>
      </c>
      <c r="E76" s="89" t="s">
        <v>193</v>
      </c>
      <c r="F76" s="107"/>
      <c r="G76" s="107"/>
    </row>
    <row r="77" spans="1:7" s="89" customFormat="1" hidden="1">
      <c r="A77" s="177"/>
      <c r="B77" s="204"/>
      <c r="C77" s="201"/>
      <c r="D77" s="68">
        <f t="shared" si="2"/>
        <v>0</v>
      </c>
      <c r="E77" s="89" t="s">
        <v>193</v>
      </c>
      <c r="F77" s="107"/>
      <c r="G77" s="107"/>
    </row>
    <row r="78" spans="1:7" s="89" customFormat="1" hidden="1">
      <c r="A78" s="177"/>
      <c r="B78" s="204"/>
      <c r="C78" s="201"/>
      <c r="D78" s="68">
        <f t="shared" si="2"/>
        <v>0</v>
      </c>
      <c r="E78" s="89" t="s">
        <v>193</v>
      </c>
      <c r="F78" s="107"/>
      <c r="G78" s="107"/>
    </row>
    <row r="79" spans="1:7" s="89" customFormat="1" hidden="1">
      <c r="A79" s="177"/>
      <c r="B79" s="204"/>
      <c r="C79" s="201"/>
      <c r="D79" s="68">
        <f t="shared" si="2"/>
        <v>0</v>
      </c>
      <c r="E79" s="89" t="s">
        <v>193</v>
      </c>
      <c r="F79" s="107"/>
      <c r="G79" s="107"/>
    </row>
    <row r="80" spans="1:7" s="89" customFormat="1" hidden="1">
      <c r="A80" s="177"/>
      <c r="B80" s="204"/>
      <c r="C80" s="201"/>
      <c r="D80" s="68">
        <f t="shared" si="2"/>
        <v>0</v>
      </c>
      <c r="E80" s="89" t="s">
        <v>193</v>
      </c>
      <c r="F80" s="107"/>
      <c r="G80" s="107"/>
    </row>
    <row r="81" spans="1:7" s="89" customFormat="1" hidden="1">
      <c r="A81" s="177"/>
      <c r="B81" s="204"/>
      <c r="C81" s="201"/>
      <c r="D81" s="68">
        <f t="shared" si="2"/>
        <v>0</v>
      </c>
      <c r="E81" s="89" t="s">
        <v>193</v>
      </c>
      <c r="F81" s="107"/>
      <c r="G81" s="107"/>
    </row>
    <row r="82" spans="1:7" s="89" customFormat="1" hidden="1">
      <c r="A82" s="177"/>
      <c r="B82" s="204"/>
      <c r="C82" s="201"/>
      <c r="D82" s="68">
        <f t="shared" si="2"/>
        <v>0</v>
      </c>
      <c r="E82" s="89" t="s">
        <v>193</v>
      </c>
      <c r="F82" s="107"/>
      <c r="G82" s="107"/>
    </row>
    <row r="83" spans="1:7" s="89" customFormat="1" hidden="1">
      <c r="A83" s="177"/>
      <c r="B83" s="204"/>
      <c r="C83" s="201"/>
      <c r="D83" s="68">
        <f t="shared" si="2"/>
        <v>0</v>
      </c>
      <c r="E83" s="89" t="s">
        <v>193</v>
      </c>
      <c r="F83" s="107"/>
      <c r="G83" s="107"/>
    </row>
    <row r="84" spans="1:7" s="89" customFormat="1" hidden="1">
      <c r="A84" s="177"/>
      <c r="B84" s="204"/>
      <c r="C84" s="201"/>
      <c r="D84" s="68">
        <f t="shared" si="2"/>
        <v>0</v>
      </c>
      <c r="E84" s="89" t="s">
        <v>193</v>
      </c>
      <c r="F84" s="107"/>
      <c r="G84" s="107"/>
    </row>
    <row r="85" spans="1:7" s="89" customFormat="1" hidden="1">
      <c r="A85" s="177"/>
      <c r="B85" s="204"/>
      <c r="C85" s="201"/>
      <c r="D85" s="68">
        <f t="shared" si="2"/>
        <v>0</v>
      </c>
      <c r="E85" s="89" t="s">
        <v>193</v>
      </c>
      <c r="F85" s="107"/>
      <c r="G85" s="107"/>
    </row>
    <row r="86" spans="1:7" s="89" customFormat="1" hidden="1">
      <c r="A86" s="177"/>
      <c r="B86" s="204"/>
      <c r="C86" s="201"/>
      <c r="D86" s="68">
        <f t="shared" si="2"/>
        <v>0</v>
      </c>
      <c r="E86" s="89" t="s">
        <v>193</v>
      </c>
      <c r="F86" s="107"/>
      <c r="G86" s="107"/>
    </row>
    <row r="87" spans="1:7" s="89" customFormat="1" hidden="1">
      <c r="A87" s="177"/>
      <c r="B87" s="204"/>
      <c r="C87" s="201"/>
      <c r="D87" s="68">
        <f t="shared" si="2"/>
        <v>0</v>
      </c>
      <c r="E87" s="89" t="s">
        <v>193</v>
      </c>
      <c r="F87" s="107"/>
      <c r="G87" s="107"/>
    </row>
    <row r="88" spans="1:7" s="89" customFormat="1" hidden="1">
      <c r="A88" s="177"/>
      <c r="B88" s="204"/>
      <c r="C88" s="201"/>
      <c r="D88" s="68">
        <f t="shared" si="2"/>
        <v>0</v>
      </c>
      <c r="E88" s="89" t="s">
        <v>193</v>
      </c>
      <c r="F88" s="107"/>
      <c r="G88" s="107"/>
    </row>
    <row r="89" spans="1:7" s="89" customFormat="1" hidden="1">
      <c r="A89" s="177"/>
      <c r="B89" s="204"/>
      <c r="C89" s="201"/>
      <c r="D89" s="68">
        <f t="shared" si="2"/>
        <v>0</v>
      </c>
      <c r="E89" s="89" t="s">
        <v>193</v>
      </c>
      <c r="F89" s="107"/>
      <c r="G89" s="107"/>
    </row>
    <row r="90" spans="1:7" s="89" customFormat="1" hidden="1">
      <c r="A90" s="177"/>
      <c r="B90" s="204"/>
      <c r="C90" s="201"/>
      <c r="D90" s="68">
        <f t="shared" si="2"/>
        <v>0</v>
      </c>
      <c r="E90" s="89" t="s">
        <v>193</v>
      </c>
      <c r="F90" s="107"/>
      <c r="G90" s="107"/>
    </row>
    <row r="91" spans="1:7" s="89" customFormat="1" hidden="1">
      <c r="A91" s="177"/>
      <c r="B91" s="204"/>
      <c r="C91" s="201"/>
      <c r="D91" s="68">
        <f t="shared" si="2"/>
        <v>0</v>
      </c>
      <c r="E91" s="89" t="s">
        <v>193</v>
      </c>
      <c r="F91" s="107"/>
      <c r="G91" s="107"/>
    </row>
    <row r="92" spans="1:7" s="89" customFormat="1" hidden="1">
      <c r="A92" s="177"/>
      <c r="B92" s="204"/>
      <c r="C92" s="201"/>
      <c r="D92" s="68">
        <f t="shared" si="2"/>
        <v>0</v>
      </c>
      <c r="E92" s="89" t="s">
        <v>193</v>
      </c>
      <c r="F92" s="107"/>
      <c r="G92" s="107"/>
    </row>
    <row r="93" spans="1:7" s="89" customFormat="1" hidden="1">
      <c r="A93" s="177"/>
      <c r="B93" s="204"/>
      <c r="C93" s="201"/>
      <c r="D93" s="68">
        <f t="shared" si="2"/>
        <v>0</v>
      </c>
      <c r="E93" s="89" t="s">
        <v>193</v>
      </c>
      <c r="F93" s="107"/>
      <c r="G93" s="107"/>
    </row>
    <row r="94" spans="1:7" s="89" customFormat="1" hidden="1">
      <c r="A94" s="177"/>
      <c r="B94" s="204"/>
      <c r="C94" s="201"/>
      <c r="D94" s="68">
        <f t="shared" si="2"/>
        <v>0</v>
      </c>
      <c r="E94" s="89" t="s">
        <v>193</v>
      </c>
      <c r="F94" s="107"/>
      <c r="G94" s="107"/>
    </row>
    <row r="95" spans="1:7" s="89" customFormat="1" hidden="1">
      <c r="A95" s="177"/>
      <c r="B95" s="204"/>
      <c r="C95" s="201"/>
      <c r="D95" s="68">
        <f t="shared" si="2"/>
        <v>0</v>
      </c>
      <c r="E95" s="89" t="s">
        <v>193</v>
      </c>
      <c r="F95" s="107"/>
      <c r="G95" s="107"/>
    </row>
    <row r="96" spans="1:7" s="89" customFormat="1" hidden="1">
      <c r="A96" s="177"/>
      <c r="B96" s="204"/>
      <c r="C96" s="201"/>
      <c r="D96" s="68">
        <f t="shared" si="2"/>
        <v>0</v>
      </c>
      <c r="E96" s="89" t="s">
        <v>193</v>
      </c>
      <c r="F96" s="107"/>
      <c r="G96" s="107"/>
    </row>
    <row r="97" spans="1:7" s="89" customFormat="1" hidden="1">
      <c r="A97" s="177"/>
      <c r="B97" s="204"/>
      <c r="C97" s="201"/>
      <c r="D97" s="68">
        <f t="shared" si="2"/>
        <v>0</v>
      </c>
      <c r="E97" s="89" t="s">
        <v>193</v>
      </c>
      <c r="F97" s="107"/>
      <c r="G97" s="107"/>
    </row>
    <row r="98" spans="1:7" s="89" customFormat="1" hidden="1">
      <c r="A98" s="177"/>
      <c r="B98" s="204"/>
      <c r="C98" s="201"/>
      <c r="D98" s="68">
        <f t="shared" si="2"/>
        <v>0</v>
      </c>
      <c r="E98" s="89" t="s">
        <v>193</v>
      </c>
      <c r="F98" s="107"/>
      <c r="G98" s="107"/>
    </row>
    <row r="99" spans="1:7" s="89" customFormat="1" hidden="1">
      <c r="A99" s="177"/>
      <c r="B99" s="204"/>
      <c r="C99" s="201"/>
      <c r="D99" s="68">
        <f t="shared" si="2"/>
        <v>0</v>
      </c>
      <c r="E99" s="89" t="s">
        <v>193</v>
      </c>
      <c r="F99" s="107"/>
      <c r="G99" s="107"/>
    </row>
    <row r="100" spans="1:7" s="89" customFormat="1" hidden="1">
      <c r="A100" s="177"/>
      <c r="B100" s="204"/>
      <c r="C100" s="201"/>
      <c r="D100" s="68">
        <f t="shared" si="2"/>
        <v>0</v>
      </c>
      <c r="E100" s="89" t="s">
        <v>193</v>
      </c>
      <c r="F100" s="107"/>
      <c r="G100" s="107"/>
    </row>
    <row r="101" spans="1:7" s="89" customFormat="1" hidden="1">
      <c r="A101" s="177"/>
      <c r="B101" s="204"/>
      <c r="C101" s="201"/>
      <c r="D101" s="68">
        <f t="shared" ref="D101:D132" si="3">ROUND(+B101*C101,2)</f>
        <v>0</v>
      </c>
      <c r="E101" s="89" t="s">
        <v>193</v>
      </c>
      <c r="F101" s="107"/>
      <c r="G101" s="107"/>
    </row>
    <row r="102" spans="1:7" s="89" customFormat="1" hidden="1">
      <c r="A102" s="177"/>
      <c r="B102" s="204"/>
      <c r="C102" s="201"/>
      <c r="D102" s="68">
        <f t="shared" si="3"/>
        <v>0</v>
      </c>
      <c r="E102" s="89" t="s">
        <v>193</v>
      </c>
      <c r="F102" s="107"/>
      <c r="G102" s="107"/>
    </row>
    <row r="103" spans="1:7" s="89" customFormat="1" hidden="1">
      <c r="A103" s="177"/>
      <c r="B103" s="204"/>
      <c r="C103" s="201"/>
      <c r="D103" s="68">
        <f t="shared" si="3"/>
        <v>0</v>
      </c>
      <c r="E103" s="89" t="s">
        <v>193</v>
      </c>
      <c r="F103" s="107"/>
      <c r="G103" s="107"/>
    </row>
    <row r="104" spans="1:7" s="89" customFormat="1" hidden="1">
      <c r="A104" s="177"/>
      <c r="B104" s="204"/>
      <c r="C104" s="201"/>
      <c r="D104" s="68">
        <f t="shared" si="3"/>
        <v>0</v>
      </c>
      <c r="E104" s="89" t="s">
        <v>193</v>
      </c>
      <c r="F104" s="107"/>
      <c r="G104" s="107"/>
    </row>
    <row r="105" spans="1:7" s="89" customFormat="1" hidden="1">
      <c r="A105" s="177"/>
      <c r="B105" s="204"/>
      <c r="C105" s="201"/>
      <c r="D105" s="68">
        <f t="shared" si="3"/>
        <v>0</v>
      </c>
      <c r="E105" s="89" t="s">
        <v>193</v>
      </c>
      <c r="F105" s="107"/>
      <c r="G105" s="107"/>
    </row>
    <row r="106" spans="1:7" s="89" customFormat="1" hidden="1">
      <c r="A106" s="177"/>
      <c r="B106" s="204"/>
      <c r="C106" s="201"/>
      <c r="D106" s="68">
        <f t="shared" si="3"/>
        <v>0</v>
      </c>
      <c r="E106" s="89" t="s">
        <v>193</v>
      </c>
      <c r="F106" s="107"/>
      <c r="G106" s="107"/>
    </row>
    <row r="107" spans="1:7" s="89" customFormat="1" hidden="1">
      <c r="A107" s="177"/>
      <c r="B107" s="204"/>
      <c r="C107" s="201"/>
      <c r="D107" s="68">
        <f t="shared" si="3"/>
        <v>0</v>
      </c>
      <c r="E107" s="89" t="s">
        <v>193</v>
      </c>
      <c r="F107" s="107"/>
      <c r="G107" s="107"/>
    </row>
    <row r="108" spans="1:7" s="89" customFormat="1" hidden="1">
      <c r="A108" s="177"/>
      <c r="B108" s="204"/>
      <c r="C108" s="201"/>
      <c r="D108" s="68">
        <f t="shared" si="3"/>
        <v>0</v>
      </c>
      <c r="E108" s="89" t="s">
        <v>193</v>
      </c>
      <c r="F108" s="107"/>
      <c r="G108" s="107"/>
    </row>
    <row r="109" spans="1:7" s="89" customFormat="1" hidden="1">
      <c r="A109" s="177"/>
      <c r="B109" s="204"/>
      <c r="C109" s="201"/>
      <c r="D109" s="68">
        <f t="shared" si="3"/>
        <v>0</v>
      </c>
      <c r="E109" s="89" t="s">
        <v>193</v>
      </c>
      <c r="F109" s="107"/>
      <c r="G109" s="107"/>
    </row>
    <row r="110" spans="1:7" s="89" customFormat="1" hidden="1">
      <c r="A110" s="177"/>
      <c r="B110" s="204"/>
      <c r="C110" s="201"/>
      <c r="D110" s="68">
        <f t="shared" si="3"/>
        <v>0</v>
      </c>
      <c r="E110" s="89" t="s">
        <v>193</v>
      </c>
      <c r="F110" s="107"/>
      <c r="G110" s="107"/>
    </row>
    <row r="111" spans="1:7" s="89" customFormat="1" hidden="1">
      <c r="A111" s="177"/>
      <c r="B111" s="204"/>
      <c r="C111" s="201"/>
      <c r="D111" s="68">
        <f t="shared" si="3"/>
        <v>0</v>
      </c>
      <c r="E111" s="89" t="s">
        <v>193</v>
      </c>
      <c r="F111" s="107"/>
      <c r="G111" s="107"/>
    </row>
    <row r="112" spans="1:7" s="89" customFormat="1" hidden="1">
      <c r="A112" s="177"/>
      <c r="B112" s="204"/>
      <c r="C112" s="201"/>
      <c r="D112" s="68">
        <f t="shared" si="3"/>
        <v>0</v>
      </c>
      <c r="E112" s="89" t="s">
        <v>193</v>
      </c>
      <c r="F112" s="107"/>
      <c r="G112" s="107"/>
    </row>
    <row r="113" spans="1:7" s="89" customFormat="1" hidden="1">
      <c r="A113" s="177"/>
      <c r="B113" s="204"/>
      <c r="C113" s="201"/>
      <c r="D113" s="68">
        <f t="shared" si="3"/>
        <v>0</v>
      </c>
      <c r="E113" s="89" t="s">
        <v>193</v>
      </c>
      <c r="F113" s="107"/>
      <c r="G113" s="107"/>
    </row>
    <row r="114" spans="1:7" s="89" customFormat="1" hidden="1">
      <c r="A114" s="177"/>
      <c r="B114" s="204"/>
      <c r="C114" s="201"/>
      <c r="D114" s="68">
        <f t="shared" si="3"/>
        <v>0</v>
      </c>
      <c r="E114" s="89" t="s">
        <v>193</v>
      </c>
      <c r="F114" s="107"/>
      <c r="G114" s="107"/>
    </row>
    <row r="115" spans="1:7" s="89" customFormat="1" hidden="1">
      <c r="A115" s="177"/>
      <c r="B115" s="204"/>
      <c r="C115" s="201"/>
      <c r="D115" s="68">
        <f t="shared" si="3"/>
        <v>0</v>
      </c>
      <c r="E115" s="89" t="s">
        <v>193</v>
      </c>
      <c r="F115" s="107"/>
      <c r="G115" s="107"/>
    </row>
    <row r="116" spans="1:7" s="89" customFormat="1" hidden="1">
      <c r="A116" s="177"/>
      <c r="B116" s="204"/>
      <c r="C116" s="201"/>
      <c r="D116" s="68">
        <f t="shared" si="3"/>
        <v>0</v>
      </c>
      <c r="E116" s="89" t="s">
        <v>193</v>
      </c>
      <c r="F116" s="107"/>
      <c r="G116" s="107"/>
    </row>
    <row r="117" spans="1:7" s="89" customFormat="1" hidden="1">
      <c r="A117" s="177"/>
      <c r="B117" s="204"/>
      <c r="C117" s="201"/>
      <c r="D117" s="68">
        <f t="shared" si="3"/>
        <v>0</v>
      </c>
      <c r="E117" s="89" t="s">
        <v>193</v>
      </c>
      <c r="F117" s="107"/>
      <c r="G117" s="107"/>
    </row>
    <row r="118" spans="1:7" s="89" customFormat="1" hidden="1">
      <c r="A118" s="177"/>
      <c r="B118" s="204"/>
      <c r="C118" s="201"/>
      <c r="D118" s="68">
        <f t="shared" si="3"/>
        <v>0</v>
      </c>
      <c r="E118" s="89" t="s">
        <v>193</v>
      </c>
      <c r="F118" s="107"/>
      <c r="G118" s="107"/>
    </row>
    <row r="119" spans="1:7" s="89" customFormat="1" hidden="1">
      <c r="A119" s="177"/>
      <c r="B119" s="204"/>
      <c r="C119" s="201"/>
      <c r="D119" s="68">
        <f t="shared" si="3"/>
        <v>0</v>
      </c>
      <c r="E119" s="89" t="s">
        <v>193</v>
      </c>
      <c r="F119" s="107"/>
      <c r="G119" s="107"/>
    </row>
    <row r="120" spans="1:7" s="89" customFormat="1" hidden="1">
      <c r="A120" s="177"/>
      <c r="B120" s="204"/>
      <c r="C120" s="201"/>
      <c r="D120" s="68">
        <f t="shared" si="3"/>
        <v>0</v>
      </c>
      <c r="E120" s="89" t="s">
        <v>193</v>
      </c>
      <c r="F120" s="107"/>
      <c r="G120" s="107"/>
    </row>
    <row r="121" spans="1:7" s="89" customFormat="1" hidden="1">
      <c r="A121" s="177"/>
      <c r="B121" s="204"/>
      <c r="C121" s="201"/>
      <c r="D121" s="68">
        <f t="shared" si="3"/>
        <v>0</v>
      </c>
      <c r="E121" s="89" t="s">
        <v>193</v>
      </c>
      <c r="F121" s="107"/>
      <c r="G121" s="107"/>
    </row>
    <row r="122" spans="1:7" s="89" customFormat="1" hidden="1">
      <c r="A122" s="177"/>
      <c r="B122" s="204"/>
      <c r="C122" s="201"/>
      <c r="D122" s="68">
        <f t="shared" si="3"/>
        <v>0</v>
      </c>
      <c r="E122" s="89" t="s">
        <v>193</v>
      </c>
      <c r="F122" s="107"/>
      <c r="G122" s="107"/>
    </row>
    <row r="123" spans="1:7" s="89" customFormat="1" hidden="1">
      <c r="A123" s="177"/>
      <c r="B123" s="204"/>
      <c r="C123" s="201"/>
      <c r="D123" s="68">
        <f t="shared" si="3"/>
        <v>0</v>
      </c>
      <c r="E123" s="89" t="s">
        <v>193</v>
      </c>
      <c r="F123" s="107"/>
      <c r="G123" s="107"/>
    </row>
    <row r="124" spans="1:7" s="89" customFormat="1" hidden="1">
      <c r="A124" s="177"/>
      <c r="B124" s="204"/>
      <c r="C124" s="201"/>
      <c r="D124" s="68">
        <f t="shared" si="3"/>
        <v>0</v>
      </c>
      <c r="E124" s="89" t="s">
        <v>193</v>
      </c>
      <c r="F124" s="107"/>
      <c r="G124" s="107"/>
    </row>
    <row r="125" spans="1:7" s="89" customFormat="1" hidden="1">
      <c r="A125" s="177"/>
      <c r="B125" s="204"/>
      <c r="C125" s="201"/>
      <c r="D125" s="68">
        <f t="shared" si="3"/>
        <v>0</v>
      </c>
      <c r="E125" s="89" t="s">
        <v>193</v>
      </c>
      <c r="F125" s="107"/>
      <c r="G125" s="107"/>
    </row>
    <row r="126" spans="1:7" s="89" customFormat="1" hidden="1">
      <c r="A126" s="177"/>
      <c r="B126" s="204"/>
      <c r="C126" s="201"/>
      <c r="D126" s="68">
        <f t="shared" si="3"/>
        <v>0</v>
      </c>
      <c r="E126" s="89" t="s">
        <v>193</v>
      </c>
      <c r="F126" s="107"/>
      <c r="G126" s="107"/>
    </row>
    <row r="127" spans="1:7" s="89" customFormat="1" hidden="1">
      <c r="A127" s="177"/>
      <c r="B127" s="204"/>
      <c r="C127" s="201"/>
      <c r="D127" s="68">
        <f t="shared" si="3"/>
        <v>0</v>
      </c>
      <c r="E127" s="89" t="s">
        <v>193</v>
      </c>
      <c r="F127" s="107"/>
      <c r="G127" s="107"/>
    </row>
    <row r="128" spans="1:7" s="89" customFormat="1" hidden="1">
      <c r="A128" s="177"/>
      <c r="B128" s="204"/>
      <c r="C128" s="201"/>
      <c r="D128" s="68">
        <f t="shared" si="3"/>
        <v>0</v>
      </c>
      <c r="E128" s="89" t="s">
        <v>193</v>
      </c>
      <c r="F128" s="107"/>
      <c r="G128" s="107"/>
    </row>
    <row r="129" spans="1:7" s="89" customFormat="1" hidden="1">
      <c r="A129" s="177"/>
      <c r="B129" s="204"/>
      <c r="C129" s="201"/>
      <c r="D129" s="68">
        <f t="shared" si="3"/>
        <v>0</v>
      </c>
      <c r="E129" s="89" t="s">
        <v>193</v>
      </c>
      <c r="F129" s="107"/>
      <c r="G129" s="107"/>
    </row>
    <row r="130" spans="1:7" s="89" customFormat="1" hidden="1">
      <c r="A130" s="177"/>
      <c r="B130" s="204"/>
      <c r="C130" s="201"/>
      <c r="D130" s="68">
        <f t="shared" si="3"/>
        <v>0</v>
      </c>
      <c r="E130" s="89" t="s">
        <v>193</v>
      </c>
      <c r="F130" s="107"/>
      <c r="G130" s="107"/>
    </row>
    <row r="131" spans="1:7" s="89" customFormat="1" hidden="1">
      <c r="A131" s="177"/>
      <c r="B131" s="204"/>
      <c r="C131" s="201"/>
      <c r="D131" s="68">
        <f t="shared" si="3"/>
        <v>0</v>
      </c>
      <c r="E131" s="89" t="s">
        <v>193</v>
      </c>
      <c r="F131" s="107"/>
      <c r="G131" s="107"/>
    </row>
    <row r="132" spans="1:7" s="89" customFormat="1" hidden="1">
      <c r="A132" s="177"/>
      <c r="B132" s="204"/>
      <c r="C132" s="201"/>
      <c r="D132" s="68">
        <f t="shared" si="3"/>
        <v>0</v>
      </c>
      <c r="E132" s="89" t="s">
        <v>193</v>
      </c>
      <c r="F132" s="107"/>
      <c r="G132" s="107"/>
    </row>
    <row r="133" spans="1:7" s="89" customFormat="1" hidden="1">
      <c r="A133" s="177"/>
      <c r="B133" s="204"/>
      <c r="C133" s="201"/>
      <c r="D133" s="68">
        <f t="shared" ref="D133:D134" si="4">ROUND(+B133*C133,2)</f>
        <v>0</v>
      </c>
      <c r="E133" s="89" t="s">
        <v>193</v>
      </c>
      <c r="F133" s="107"/>
      <c r="G133" s="107"/>
    </row>
    <row r="134" spans="1:7" s="89" customFormat="1" ht="15" customHeight="1">
      <c r="A134" s="177"/>
      <c r="B134" s="204"/>
      <c r="C134" s="201"/>
      <c r="D134" s="215">
        <f t="shared" si="4"/>
        <v>0</v>
      </c>
      <c r="E134" s="89" t="s">
        <v>193</v>
      </c>
      <c r="F134" s="107"/>
      <c r="G134" s="107"/>
    </row>
    <row r="135" spans="1:7" s="89" customFormat="1">
      <c r="A135" s="177"/>
      <c r="B135" s="162"/>
      <c r="C135" s="172" t="s">
        <v>209</v>
      </c>
      <c r="D135" s="224">
        <f>ROUND(SUBTOTAL(109,D5:D134),2)</f>
        <v>0</v>
      </c>
      <c r="E135" s="89" t="s">
        <v>193</v>
      </c>
      <c r="F135" s="78"/>
      <c r="G135" s="349" t="s">
        <v>210</v>
      </c>
    </row>
    <row r="136" spans="1:7" s="89" customFormat="1">
      <c r="A136" s="177"/>
      <c r="B136" s="78"/>
      <c r="C136" s="81"/>
      <c r="D136" s="220"/>
      <c r="E136" s="89" t="s">
        <v>196</v>
      </c>
      <c r="F136" s="78"/>
      <c r="G136" s="78"/>
    </row>
    <row r="137" spans="1:7" s="89" customFormat="1">
      <c r="A137" s="177"/>
      <c r="B137" s="204"/>
      <c r="C137" s="201"/>
      <c r="D137" s="68">
        <f t="shared" ref="D137:D168" si="5">ROUND(+B137*C137,2)</f>
        <v>0</v>
      </c>
      <c r="E137" s="89" t="s">
        <v>196</v>
      </c>
      <c r="F137" s="78"/>
      <c r="G137" s="78"/>
    </row>
    <row r="138" spans="1:7" s="89" customFormat="1">
      <c r="A138" s="177"/>
      <c r="B138" s="204"/>
      <c r="C138" s="201"/>
      <c r="D138" s="68">
        <f t="shared" si="5"/>
        <v>0</v>
      </c>
      <c r="E138" s="89" t="s">
        <v>196</v>
      </c>
      <c r="F138" s="107"/>
      <c r="G138" s="107"/>
    </row>
    <row r="139" spans="1:7" s="89" customFormat="1">
      <c r="A139" s="177"/>
      <c r="B139" s="204"/>
      <c r="C139" s="201"/>
      <c r="D139" s="68">
        <f t="shared" si="5"/>
        <v>0</v>
      </c>
      <c r="E139" s="89" t="s">
        <v>196</v>
      </c>
      <c r="F139" s="107"/>
      <c r="G139" s="107"/>
    </row>
    <row r="140" spans="1:7" s="89" customFormat="1" hidden="1">
      <c r="A140" s="177"/>
      <c r="B140" s="204"/>
      <c r="C140" s="201"/>
      <c r="D140" s="68">
        <f t="shared" si="5"/>
        <v>0</v>
      </c>
      <c r="E140" s="89" t="s">
        <v>196</v>
      </c>
      <c r="F140" s="107"/>
      <c r="G140" s="107"/>
    </row>
    <row r="141" spans="1:7" s="89" customFormat="1" hidden="1">
      <c r="A141" s="177"/>
      <c r="B141" s="204"/>
      <c r="C141" s="201"/>
      <c r="D141" s="68">
        <f t="shared" si="5"/>
        <v>0</v>
      </c>
      <c r="E141" s="89" t="s">
        <v>196</v>
      </c>
      <c r="F141" s="107"/>
      <c r="G141" s="107"/>
    </row>
    <row r="142" spans="1:7" s="89" customFormat="1" hidden="1">
      <c r="A142" s="177"/>
      <c r="B142" s="204"/>
      <c r="C142" s="201"/>
      <c r="D142" s="68">
        <f t="shared" si="5"/>
        <v>0</v>
      </c>
      <c r="E142" s="89" t="s">
        <v>196</v>
      </c>
      <c r="F142" s="107"/>
      <c r="G142" s="107"/>
    </row>
    <row r="143" spans="1:7" s="89" customFormat="1" hidden="1">
      <c r="A143" s="177"/>
      <c r="B143" s="204"/>
      <c r="C143" s="201"/>
      <c r="D143" s="68">
        <f t="shared" si="5"/>
        <v>0</v>
      </c>
      <c r="E143" s="89" t="s">
        <v>196</v>
      </c>
      <c r="F143" s="107"/>
      <c r="G143" s="107"/>
    </row>
    <row r="144" spans="1:7" s="89" customFormat="1" hidden="1">
      <c r="A144" s="177"/>
      <c r="B144" s="204"/>
      <c r="C144" s="201"/>
      <c r="D144" s="68">
        <f t="shared" si="5"/>
        <v>0</v>
      </c>
      <c r="E144" s="89" t="s">
        <v>196</v>
      </c>
      <c r="F144" s="107"/>
      <c r="G144" s="107"/>
    </row>
    <row r="145" spans="1:7" s="89" customFormat="1" hidden="1">
      <c r="A145" s="177"/>
      <c r="B145" s="204"/>
      <c r="C145" s="201"/>
      <c r="D145" s="68">
        <f t="shared" si="5"/>
        <v>0</v>
      </c>
      <c r="E145" s="89" t="s">
        <v>196</v>
      </c>
      <c r="F145" s="107"/>
      <c r="G145" s="107"/>
    </row>
    <row r="146" spans="1:7" s="89" customFormat="1" hidden="1">
      <c r="A146" s="177"/>
      <c r="B146" s="204"/>
      <c r="C146" s="201"/>
      <c r="D146" s="68">
        <f t="shared" si="5"/>
        <v>0</v>
      </c>
      <c r="E146" s="89" t="s">
        <v>196</v>
      </c>
      <c r="F146" s="107"/>
      <c r="G146" s="107"/>
    </row>
    <row r="147" spans="1:7" s="89" customFormat="1" hidden="1">
      <c r="A147" s="177"/>
      <c r="B147" s="204"/>
      <c r="C147" s="201"/>
      <c r="D147" s="68">
        <f t="shared" si="5"/>
        <v>0</v>
      </c>
      <c r="E147" s="89" t="s">
        <v>196</v>
      </c>
      <c r="F147" s="107"/>
      <c r="G147" s="107"/>
    </row>
    <row r="148" spans="1:7" s="89" customFormat="1" hidden="1">
      <c r="A148" s="177"/>
      <c r="B148" s="204"/>
      <c r="C148" s="201"/>
      <c r="D148" s="68">
        <f t="shared" si="5"/>
        <v>0</v>
      </c>
      <c r="E148" s="89" t="s">
        <v>196</v>
      </c>
      <c r="F148" s="107"/>
      <c r="G148" s="107"/>
    </row>
    <row r="149" spans="1:7" s="89" customFormat="1" hidden="1">
      <c r="A149" s="177"/>
      <c r="B149" s="204"/>
      <c r="C149" s="201"/>
      <c r="D149" s="68">
        <f t="shared" si="5"/>
        <v>0</v>
      </c>
      <c r="E149" s="89" t="s">
        <v>196</v>
      </c>
      <c r="F149" s="107"/>
      <c r="G149" s="107"/>
    </row>
    <row r="150" spans="1:7" s="89" customFormat="1" hidden="1">
      <c r="A150" s="177"/>
      <c r="B150" s="204"/>
      <c r="C150" s="201"/>
      <c r="D150" s="68">
        <f t="shared" si="5"/>
        <v>0</v>
      </c>
      <c r="E150" s="89" t="s">
        <v>196</v>
      </c>
      <c r="F150" s="107"/>
      <c r="G150" s="107"/>
    </row>
    <row r="151" spans="1:7" s="89" customFormat="1" hidden="1">
      <c r="A151" s="177"/>
      <c r="B151" s="204"/>
      <c r="C151" s="201"/>
      <c r="D151" s="68">
        <f t="shared" si="5"/>
        <v>0</v>
      </c>
      <c r="E151" s="89" t="s">
        <v>196</v>
      </c>
      <c r="F151" s="107"/>
      <c r="G151" s="107"/>
    </row>
    <row r="152" spans="1:7" s="89" customFormat="1" hidden="1">
      <c r="A152" s="177"/>
      <c r="B152" s="204"/>
      <c r="C152" s="201"/>
      <c r="D152" s="68">
        <f t="shared" si="5"/>
        <v>0</v>
      </c>
      <c r="E152" s="89" t="s">
        <v>196</v>
      </c>
      <c r="F152" s="107"/>
      <c r="G152" s="107"/>
    </row>
    <row r="153" spans="1:7" s="89" customFormat="1" hidden="1">
      <c r="A153" s="177"/>
      <c r="B153" s="204"/>
      <c r="C153" s="201"/>
      <c r="D153" s="68">
        <f t="shared" si="5"/>
        <v>0</v>
      </c>
      <c r="E153" s="89" t="s">
        <v>196</v>
      </c>
      <c r="F153" s="107"/>
      <c r="G153" s="107"/>
    </row>
    <row r="154" spans="1:7" s="89" customFormat="1" hidden="1">
      <c r="A154" s="177"/>
      <c r="B154" s="204"/>
      <c r="C154" s="201"/>
      <c r="D154" s="68">
        <f t="shared" si="5"/>
        <v>0</v>
      </c>
      <c r="E154" s="89" t="s">
        <v>196</v>
      </c>
      <c r="F154" s="107"/>
      <c r="G154" s="107"/>
    </row>
    <row r="155" spans="1:7" s="89" customFormat="1" hidden="1">
      <c r="A155" s="177"/>
      <c r="B155" s="204"/>
      <c r="C155" s="201"/>
      <c r="D155" s="68">
        <f t="shared" si="5"/>
        <v>0</v>
      </c>
      <c r="E155" s="89" t="s">
        <v>196</v>
      </c>
      <c r="F155" s="107"/>
      <c r="G155" s="107"/>
    </row>
    <row r="156" spans="1:7" s="89" customFormat="1" hidden="1">
      <c r="A156" s="177"/>
      <c r="B156" s="204"/>
      <c r="C156" s="201"/>
      <c r="D156" s="68">
        <f t="shared" si="5"/>
        <v>0</v>
      </c>
      <c r="E156" s="89" t="s">
        <v>196</v>
      </c>
      <c r="F156" s="107"/>
      <c r="G156" s="107"/>
    </row>
    <row r="157" spans="1:7" s="89" customFormat="1" hidden="1">
      <c r="A157" s="177"/>
      <c r="B157" s="204"/>
      <c r="C157" s="201"/>
      <c r="D157" s="68">
        <f t="shared" si="5"/>
        <v>0</v>
      </c>
      <c r="E157" s="89" t="s">
        <v>196</v>
      </c>
      <c r="F157" s="107"/>
      <c r="G157" s="107"/>
    </row>
    <row r="158" spans="1:7" s="89" customFormat="1" hidden="1">
      <c r="A158" s="177"/>
      <c r="B158" s="204"/>
      <c r="C158" s="201"/>
      <c r="D158" s="68">
        <f t="shared" si="5"/>
        <v>0</v>
      </c>
      <c r="E158" s="89" t="s">
        <v>196</v>
      </c>
      <c r="F158" s="107"/>
      <c r="G158" s="107"/>
    </row>
    <row r="159" spans="1:7" s="89" customFormat="1" hidden="1">
      <c r="A159" s="177"/>
      <c r="B159" s="204"/>
      <c r="C159" s="201"/>
      <c r="D159" s="68">
        <f t="shared" si="5"/>
        <v>0</v>
      </c>
      <c r="E159" s="89" t="s">
        <v>196</v>
      </c>
      <c r="F159" s="107"/>
      <c r="G159" s="107"/>
    </row>
    <row r="160" spans="1:7" s="89" customFormat="1" hidden="1">
      <c r="A160" s="177"/>
      <c r="B160" s="204"/>
      <c r="C160" s="201"/>
      <c r="D160" s="68">
        <f t="shared" si="5"/>
        <v>0</v>
      </c>
      <c r="E160" s="89" t="s">
        <v>196</v>
      </c>
      <c r="F160" s="107"/>
      <c r="G160" s="107"/>
    </row>
    <row r="161" spans="1:7" s="89" customFormat="1" hidden="1">
      <c r="A161" s="177"/>
      <c r="B161" s="204"/>
      <c r="C161" s="201"/>
      <c r="D161" s="68">
        <f t="shared" si="5"/>
        <v>0</v>
      </c>
      <c r="E161" s="89" t="s">
        <v>196</v>
      </c>
      <c r="F161" s="107"/>
      <c r="G161" s="107"/>
    </row>
    <row r="162" spans="1:7" s="89" customFormat="1" hidden="1">
      <c r="A162" s="177"/>
      <c r="B162" s="204"/>
      <c r="C162" s="201"/>
      <c r="D162" s="68">
        <f t="shared" si="5"/>
        <v>0</v>
      </c>
      <c r="E162" s="89" t="s">
        <v>196</v>
      </c>
      <c r="F162" s="107"/>
      <c r="G162" s="107"/>
    </row>
    <row r="163" spans="1:7" s="89" customFormat="1" hidden="1">
      <c r="A163" s="177"/>
      <c r="B163" s="204"/>
      <c r="C163" s="201"/>
      <c r="D163" s="68">
        <f t="shared" si="5"/>
        <v>0</v>
      </c>
      <c r="E163" s="89" t="s">
        <v>196</v>
      </c>
      <c r="F163" s="107"/>
      <c r="G163" s="107"/>
    </row>
    <row r="164" spans="1:7" s="89" customFormat="1" hidden="1">
      <c r="A164" s="177"/>
      <c r="B164" s="204"/>
      <c r="C164" s="201"/>
      <c r="D164" s="68">
        <f t="shared" si="5"/>
        <v>0</v>
      </c>
      <c r="E164" s="89" t="s">
        <v>196</v>
      </c>
      <c r="F164" s="107"/>
      <c r="G164" s="107"/>
    </row>
    <row r="165" spans="1:7" s="89" customFormat="1" hidden="1">
      <c r="A165" s="177"/>
      <c r="B165" s="204"/>
      <c r="C165" s="201"/>
      <c r="D165" s="68">
        <f t="shared" si="5"/>
        <v>0</v>
      </c>
      <c r="E165" s="89" t="s">
        <v>196</v>
      </c>
      <c r="F165" s="107"/>
      <c r="G165" s="107"/>
    </row>
    <row r="166" spans="1:7" s="89" customFormat="1" hidden="1">
      <c r="A166" s="177"/>
      <c r="B166" s="204"/>
      <c r="C166" s="201"/>
      <c r="D166" s="68">
        <f t="shared" si="5"/>
        <v>0</v>
      </c>
      <c r="E166" s="89" t="s">
        <v>196</v>
      </c>
      <c r="F166" s="107"/>
      <c r="G166" s="107"/>
    </row>
    <row r="167" spans="1:7" s="89" customFormat="1" hidden="1">
      <c r="A167" s="177"/>
      <c r="B167" s="204"/>
      <c r="C167" s="201"/>
      <c r="D167" s="68">
        <f t="shared" si="5"/>
        <v>0</v>
      </c>
      <c r="E167" s="89" t="s">
        <v>196</v>
      </c>
      <c r="F167" s="107"/>
      <c r="G167" s="107"/>
    </row>
    <row r="168" spans="1:7" s="89" customFormat="1" hidden="1">
      <c r="A168" s="177"/>
      <c r="B168" s="204"/>
      <c r="C168" s="201"/>
      <c r="D168" s="68">
        <f t="shared" si="5"/>
        <v>0</v>
      </c>
      <c r="E168" s="89" t="s">
        <v>196</v>
      </c>
      <c r="F168" s="107"/>
      <c r="G168" s="107"/>
    </row>
    <row r="169" spans="1:7" s="89" customFormat="1" hidden="1">
      <c r="A169" s="177"/>
      <c r="B169" s="204"/>
      <c r="C169" s="201"/>
      <c r="D169" s="68">
        <f t="shared" ref="D169:D200" si="6">ROUND(+B169*C169,2)</f>
        <v>0</v>
      </c>
      <c r="E169" s="89" t="s">
        <v>196</v>
      </c>
      <c r="F169" s="107"/>
      <c r="G169" s="107"/>
    </row>
    <row r="170" spans="1:7" s="89" customFormat="1" hidden="1">
      <c r="A170" s="177"/>
      <c r="B170" s="204"/>
      <c r="C170" s="201"/>
      <c r="D170" s="68">
        <f t="shared" si="6"/>
        <v>0</v>
      </c>
      <c r="E170" s="89" t="s">
        <v>196</v>
      </c>
      <c r="F170" s="107"/>
      <c r="G170" s="107"/>
    </row>
    <row r="171" spans="1:7" s="89" customFormat="1" hidden="1">
      <c r="A171" s="177"/>
      <c r="B171" s="204"/>
      <c r="C171" s="201"/>
      <c r="D171" s="68">
        <f t="shared" si="6"/>
        <v>0</v>
      </c>
      <c r="E171" s="89" t="s">
        <v>196</v>
      </c>
      <c r="F171" s="107"/>
      <c r="G171" s="107"/>
    </row>
    <row r="172" spans="1:7" s="89" customFormat="1" hidden="1">
      <c r="A172" s="177"/>
      <c r="B172" s="204"/>
      <c r="C172" s="201"/>
      <c r="D172" s="68">
        <f t="shared" si="6"/>
        <v>0</v>
      </c>
      <c r="E172" s="89" t="s">
        <v>196</v>
      </c>
      <c r="F172" s="107"/>
      <c r="G172" s="107"/>
    </row>
    <row r="173" spans="1:7" s="89" customFormat="1" hidden="1">
      <c r="A173" s="177"/>
      <c r="B173" s="204"/>
      <c r="C173" s="201"/>
      <c r="D173" s="68">
        <f t="shared" si="6"/>
        <v>0</v>
      </c>
      <c r="E173" s="89" t="s">
        <v>196</v>
      </c>
      <c r="F173" s="107"/>
      <c r="G173" s="107"/>
    </row>
    <row r="174" spans="1:7" s="89" customFormat="1" hidden="1">
      <c r="A174" s="177"/>
      <c r="B174" s="204"/>
      <c r="C174" s="201"/>
      <c r="D174" s="68">
        <f t="shared" si="6"/>
        <v>0</v>
      </c>
      <c r="E174" s="89" t="s">
        <v>196</v>
      </c>
      <c r="F174" s="107"/>
      <c r="G174" s="107"/>
    </row>
    <row r="175" spans="1:7" s="89" customFormat="1" hidden="1">
      <c r="A175" s="177"/>
      <c r="B175" s="204"/>
      <c r="C175" s="201"/>
      <c r="D175" s="68">
        <f t="shared" si="6"/>
        <v>0</v>
      </c>
      <c r="E175" s="89" t="s">
        <v>196</v>
      </c>
      <c r="F175" s="107"/>
      <c r="G175" s="107"/>
    </row>
    <row r="176" spans="1:7" s="89" customFormat="1" hidden="1">
      <c r="A176" s="177"/>
      <c r="B176" s="204"/>
      <c r="C176" s="201"/>
      <c r="D176" s="68">
        <f t="shared" si="6"/>
        <v>0</v>
      </c>
      <c r="E176" s="89" t="s">
        <v>196</v>
      </c>
      <c r="F176" s="107"/>
      <c r="G176" s="107"/>
    </row>
    <row r="177" spans="1:7" s="89" customFormat="1" hidden="1">
      <c r="A177" s="177"/>
      <c r="B177" s="204"/>
      <c r="C177" s="201"/>
      <c r="D177" s="68">
        <f t="shared" si="6"/>
        <v>0</v>
      </c>
      <c r="E177" s="89" t="s">
        <v>196</v>
      </c>
      <c r="F177" s="107"/>
      <c r="G177" s="107"/>
    </row>
    <row r="178" spans="1:7" s="89" customFormat="1" hidden="1">
      <c r="A178" s="177"/>
      <c r="B178" s="204"/>
      <c r="C178" s="201"/>
      <c r="D178" s="68">
        <f t="shared" si="6"/>
        <v>0</v>
      </c>
      <c r="E178" s="89" t="s">
        <v>196</v>
      </c>
      <c r="F178" s="107"/>
      <c r="G178" s="107"/>
    </row>
    <row r="179" spans="1:7" s="89" customFormat="1" hidden="1">
      <c r="A179" s="177"/>
      <c r="B179" s="204"/>
      <c r="C179" s="201"/>
      <c r="D179" s="68">
        <f t="shared" si="6"/>
        <v>0</v>
      </c>
      <c r="E179" s="89" t="s">
        <v>196</v>
      </c>
      <c r="F179" s="107"/>
      <c r="G179" s="107"/>
    </row>
    <row r="180" spans="1:7" s="89" customFormat="1" hidden="1">
      <c r="A180" s="177"/>
      <c r="B180" s="204"/>
      <c r="C180" s="201"/>
      <c r="D180" s="68">
        <f t="shared" si="6"/>
        <v>0</v>
      </c>
      <c r="E180" s="89" t="s">
        <v>196</v>
      </c>
      <c r="F180" s="107"/>
      <c r="G180" s="107"/>
    </row>
    <row r="181" spans="1:7" s="89" customFormat="1" hidden="1">
      <c r="A181" s="177"/>
      <c r="B181" s="204"/>
      <c r="C181" s="201"/>
      <c r="D181" s="68">
        <f t="shared" si="6"/>
        <v>0</v>
      </c>
      <c r="E181" s="89" t="s">
        <v>196</v>
      </c>
      <c r="F181" s="107"/>
      <c r="G181" s="107"/>
    </row>
    <row r="182" spans="1:7" s="89" customFormat="1" hidden="1">
      <c r="A182" s="177"/>
      <c r="B182" s="204"/>
      <c r="C182" s="201"/>
      <c r="D182" s="68">
        <f t="shared" si="6"/>
        <v>0</v>
      </c>
      <c r="E182" s="89" t="s">
        <v>196</v>
      </c>
      <c r="F182" s="107"/>
      <c r="G182" s="107"/>
    </row>
    <row r="183" spans="1:7" s="89" customFormat="1" hidden="1">
      <c r="A183" s="177"/>
      <c r="B183" s="204"/>
      <c r="C183" s="201"/>
      <c r="D183" s="68">
        <f t="shared" si="6"/>
        <v>0</v>
      </c>
      <c r="E183" s="89" t="s">
        <v>196</v>
      </c>
      <c r="F183" s="107"/>
      <c r="G183" s="107"/>
    </row>
    <row r="184" spans="1:7" s="89" customFormat="1" hidden="1">
      <c r="A184" s="177"/>
      <c r="B184" s="204"/>
      <c r="C184" s="201"/>
      <c r="D184" s="68">
        <f t="shared" si="6"/>
        <v>0</v>
      </c>
      <c r="E184" s="89" t="s">
        <v>196</v>
      </c>
      <c r="F184" s="107"/>
      <c r="G184" s="107"/>
    </row>
    <row r="185" spans="1:7" s="89" customFormat="1" hidden="1">
      <c r="A185" s="177"/>
      <c r="B185" s="204"/>
      <c r="C185" s="201"/>
      <c r="D185" s="68">
        <f t="shared" si="6"/>
        <v>0</v>
      </c>
      <c r="E185" s="89" t="s">
        <v>196</v>
      </c>
      <c r="F185" s="107"/>
      <c r="G185" s="107"/>
    </row>
    <row r="186" spans="1:7" s="89" customFormat="1" hidden="1">
      <c r="A186" s="177"/>
      <c r="B186" s="204"/>
      <c r="C186" s="201"/>
      <c r="D186" s="68">
        <f t="shared" si="6"/>
        <v>0</v>
      </c>
      <c r="E186" s="89" t="s">
        <v>196</v>
      </c>
      <c r="F186" s="107"/>
      <c r="G186" s="107"/>
    </row>
    <row r="187" spans="1:7" s="89" customFormat="1" hidden="1">
      <c r="A187" s="177"/>
      <c r="B187" s="204"/>
      <c r="C187" s="201"/>
      <c r="D187" s="68">
        <f t="shared" si="6"/>
        <v>0</v>
      </c>
      <c r="E187" s="89" t="s">
        <v>196</v>
      </c>
      <c r="F187" s="107"/>
      <c r="G187" s="107"/>
    </row>
    <row r="188" spans="1:7" s="89" customFormat="1" hidden="1">
      <c r="A188" s="177"/>
      <c r="B188" s="204"/>
      <c r="C188" s="201"/>
      <c r="D188" s="68">
        <f t="shared" si="6"/>
        <v>0</v>
      </c>
      <c r="E188" s="89" t="s">
        <v>196</v>
      </c>
      <c r="F188" s="107"/>
      <c r="G188" s="107"/>
    </row>
    <row r="189" spans="1:7" s="89" customFormat="1" hidden="1">
      <c r="A189" s="177"/>
      <c r="B189" s="204"/>
      <c r="C189" s="201"/>
      <c r="D189" s="68">
        <f t="shared" si="6"/>
        <v>0</v>
      </c>
      <c r="E189" s="89" t="s">
        <v>196</v>
      </c>
      <c r="F189" s="107"/>
      <c r="G189" s="107"/>
    </row>
    <row r="190" spans="1:7" s="89" customFormat="1" hidden="1">
      <c r="A190" s="177"/>
      <c r="B190" s="204"/>
      <c r="C190" s="201"/>
      <c r="D190" s="68">
        <f t="shared" si="6"/>
        <v>0</v>
      </c>
      <c r="E190" s="89" t="s">
        <v>196</v>
      </c>
      <c r="F190" s="107"/>
      <c r="G190" s="107"/>
    </row>
    <row r="191" spans="1:7" s="89" customFormat="1" hidden="1">
      <c r="A191" s="177"/>
      <c r="B191" s="204"/>
      <c r="C191" s="201"/>
      <c r="D191" s="68">
        <f t="shared" si="6"/>
        <v>0</v>
      </c>
      <c r="E191" s="89" t="s">
        <v>196</v>
      </c>
      <c r="F191" s="107"/>
      <c r="G191" s="107"/>
    </row>
    <row r="192" spans="1:7" s="89" customFormat="1" hidden="1">
      <c r="A192" s="177"/>
      <c r="B192" s="204"/>
      <c r="C192" s="201"/>
      <c r="D192" s="68">
        <f t="shared" si="6"/>
        <v>0</v>
      </c>
      <c r="E192" s="89" t="s">
        <v>196</v>
      </c>
      <c r="F192" s="107"/>
      <c r="G192" s="107"/>
    </row>
    <row r="193" spans="1:7" s="89" customFormat="1" hidden="1">
      <c r="A193" s="177"/>
      <c r="B193" s="204"/>
      <c r="C193" s="201"/>
      <c r="D193" s="68">
        <f t="shared" si="6"/>
        <v>0</v>
      </c>
      <c r="E193" s="89" t="s">
        <v>196</v>
      </c>
      <c r="F193" s="107"/>
      <c r="G193" s="107"/>
    </row>
    <row r="194" spans="1:7" s="89" customFormat="1" hidden="1">
      <c r="A194" s="177"/>
      <c r="B194" s="204"/>
      <c r="C194" s="201"/>
      <c r="D194" s="68">
        <f t="shared" si="6"/>
        <v>0</v>
      </c>
      <c r="E194" s="89" t="s">
        <v>196</v>
      </c>
      <c r="F194" s="107"/>
      <c r="G194" s="107"/>
    </row>
    <row r="195" spans="1:7" s="89" customFormat="1" hidden="1">
      <c r="A195" s="177"/>
      <c r="B195" s="204"/>
      <c r="C195" s="201"/>
      <c r="D195" s="68">
        <f t="shared" si="6"/>
        <v>0</v>
      </c>
      <c r="E195" s="89" t="s">
        <v>196</v>
      </c>
      <c r="F195" s="107"/>
      <c r="G195" s="107"/>
    </row>
    <row r="196" spans="1:7" s="89" customFormat="1" hidden="1">
      <c r="A196" s="177"/>
      <c r="B196" s="204"/>
      <c r="C196" s="201"/>
      <c r="D196" s="68">
        <f t="shared" si="6"/>
        <v>0</v>
      </c>
      <c r="E196" s="89" t="s">
        <v>196</v>
      </c>
      <c r="F196" s="107"/>
      <c r="G196" s="107"/>
    </row>
    <row r="197" spans="1:7" s="89" customFormat="1" hidden="1">
      <c r="A197" s="177"/>
      <c r="B197" s="204"/>
      <c r="C197" s="201"/>
      <c r="D197" s="68">
        <f t="shared" si="6"/>
        <v>0</v>
      </c>
      <c r="E197" s="89" t="s">
        <v>196</v>
      </c>
      <c r="F197" s="107"/>
      <c r="G197" s="107"/>
    </row>
    <row r="198" spans="1:7" s="89" customFormat="1" hidden="1">
      <c r="A198" s="177"/>
      <c r="B198" s="204"/>
      <c r="C198" s="201"/>
      <c r="D198" s="68">
        <f t="shared" si="6"/>
        <v>0</v>
      </c>
      <c r="E198" s="89" t="s">
        <v>196</v>
      </c>
      <c r="F198" s="107"/>
      <c r="G198" s="107"/>
    </row>
    <row r="199" spans="1:7" s="89" customFormat="1" hidden="1">
      <c r="A199" s="177"/>
      <c r="B199" s="204"/>
      <c r="C199" s="201"/>
      <c r="D199" s="68">
        <f t="shared" si="6"/>
        <v>0</v>
      </c>
      <c r="E199" s="89" t="s">
        <v>196</v>
      </c>
      <c r="F199" s="107"/>
      <c r="G199" s="107"/>
    </row>
    <row r="200" spans="1:7" s="89" customFormat="1" hidden="1">
      <c r="A200" s="177"/>
      <c r="B200" s="204"/>
      <c r="C200" s="201"/>
      <c r="D200" s="68">
        <f t="shared" si="6"/>
        <v>0</v>
      </c>
      <c r="E200" s="89" t="s">
        <v>196</v>
      </c>
      <c r="F200" s="107"/>
      <c r="G200" s="107"/>
    </row>
    <row r="201" spans="1:7" s="89" customFormat="1" hidden="1">
      <c r="A201" s="177"/>
      <c r="B201" s="204"/>
      <c r="C201" s="201"/>
      <c r="D201" s="68">
        <f t="shared" ref="D201:D232" si="7">ROUND(+B201*C201,2)</f>
        <v>0</v>
      </c>
      <c r="E201" s="89" t="s">
        <v>196</v>
      </c>
      <c r="F201" s="107"/>
      <c r="G201" s="107"/>
    </row>
    <row r="202" spans="1:7" s="89" customFormat="1" hidden="1">
      <c r="A202" s="177"/>
      <c r="B202" s="204"/>
      <c r="C202" s="201"/>
      <c r="D202" s="68">
        <f t="shared" si="7"/>
        <v>0</v>
      </c>
      <c r="E202" s="89" t="s">
        <v>196</v>
      </c>
      <c r="F202" s="107"/>
      <c r="G202" s="107"/>
    </row>
    <row r="203" spans="1:7" s="89" customFormat="1" hidden="1">
      <c r="A203" s="177"/>
      <c r="B203" s="204"/>
      <c r="C203" s="201"/>
      <c r="D203" s="68">
        <f t="shared" si="7"/>
        <v>0</v>
      </c>
      <c r="E203" s="89" t="s">
        <v>196</v>
      </c>
      <c r="F203" s="107"/>
      <c r="G203" s="107"/>
    </row>
    <row r="204" spans="1:7" s="89" customFormat="1" hidden="1">
      <c r="A204" s="177"/>
      <c r="B204" s="204"/>
      <c r="C204" s="201"/>
      <c r="D204" s="68">
        <f t="shared" si="7"/>
        <v>0</v>
      </c>
      <c r="E204" s="89" t="s">
        <v>196</v>
      </c>
      <c r="F204" s="107"/>
      <c r="G204" s="107"/>
    </row>
    <row r="205" spans="1:7" s="89" customFormat="1" hidden="1">
      <c r="A205" s="177"/>
      <c r="B205" s="204"/>
      <c r="C205" s="201"/>
      <c r="D205" s="68">
        <f t="shared" si="7"/>
        <v>0</v>
      </c>
      <c r="E205" s="89" t="s">
        <v>196</v>
      </c>
      <c r="F205" s="107"/>
      <c r="G205" s="107"/>
    </row>
    <row r="206" spans="1:7" s="89" customFormat="1" hidden="1">
      <c r="A206" s="177"/>
      <c r="B206" s="204"/>
      <c r="C206" s="201"/>
      <c r="D206" s="68">
        <f t="shared" si="7"/>
        <v>0</v>
      </c>
      <c r="E206" s="89" t="s">
        <v>196</v>
      </c>
      <c r="F206" s="107"/>
      <c r="G206" s="107"/>
    </row>
    <row r="207" spans="1:7" s="89" customFormat="1" hidden="1">
      <c r="A207" s="177"/>
      <c r="B207" s="204"/>
      <c r="C207" s="201"/>
      <c r="D207" s="68">
        <f t="shared" si="7"/>
        <v>0</v>
      </c>
      <c r="E207" s="89" t="s">
        <v>196</v>
      </c>
      <c r="F207" s="107"/>
      <c r="G207" s="107"/>
    </row>
    <row r="208" spans="1:7" s="89" customFormat="1" hidden="1">
      <c r="A208" s="177"/>
      <c r="B208" s="204"/>
      <c r="C208" s="201"/>
      <c r="D208" s="68">
        <f t="shared" si="7"/>
        <v>0</v>
      </c>
      <c r="E208" s="89" t="s">
        <v>196</v>
      </c>
      <c r="F208" s="107"/>
      <c r="G208" s="107"/>
    </row>
    <row r="209" spans="1:7" s="89" customFormat="1" hidden="1">
      <c r="A209" s="177"/>
      <c r="B209" s="204"/>
      <c r="C209" s="201"/>
      <c r="D209" s="68">
        <f t="shared" si="7"/>
        <v>0</v>
      </c>
      <c r="E209" s="89" t="s">
        <v>196</v>
      </c>
      <c r="F209" s="107"/>
      <c r="G209" s="107"/>
    </row>
    <row r="210" spans="1:7" s="89" customFormat="1" hidden="1">
      <c r="A210" s="177"/>
      <c r="B210" s="204"/>
      <c r="C210" s="201"/>
      <c r="D210" s="68">
        <f t="shared" si="7"/>
        <v>0</v>
      </c>
      <c r="E210" s="89" t="s">
        <v>196</v>
      </c>
      <c r="F210" s="107"/>
      <c r="G210" s="107"/>
    </row>
    <row r="211" spans="1:7" s="89" customFormat="1" hidden="1">
      <c r="A211" s="177"/>
      <c r="B211" s="204"/>
      <c r="C211" s="201"/>
      <c r="D211" s="68">
        <f t="shared" si="7"/>
        <v>0</v>
      </c>
      <c r="E211" s="89" t="s">
        <v>196</v>
      </c>
      <c r="F211" s="107"/>
      <c r="G211" s="107"/>
    </row>
    <row r="212" spans="1:7" s="89" customFormat="1" hidden="1">
      <c r="A212" s="177"/>
      <c r="B212" s="204"/>
      <c r="C212" s="201"/>
      <c r="D212" s="68">
        <f t="shared" si="7"/>
        <v>0</v>
      </c>
      <c r="E212" s="89" t="s">
        <v>196</v>
      </c>
      <c r="F212" s="107"/>
      <c r="G212" s="107"/>
    </row>
    <row r="213" spans="1:7" s="89" customFormat="1" hidden="1">
      <c r="A213" s="177"/>
      <c r="B213" s="204"/>
      <c r="C213" s="201"/>
      <c r="D213" s="68">
        <f t="shared" si="7"/>
        <v>0</v>
      </c>
      <c r="E213" s="89" t="s">
        <v>196</v>
      </c>
      <c r="F213" s="107"/>
      <c r="G213" s="107"/>
    </row>
    <row r="214" spans="1:7" s="89" customFormat="1" hidden="1">
      <c r="A214" s="177"/>
      <c r="B214" s="204"/>
      <c r="C214" s="201"/>
      <c r="D214" s="68">
        <f t="shared" si="7"/>
        <v>0</v>
      </c>
      <c r="E214" s="89" t="s">
        <v>196</v>
      </c>
      <c r="F214" s="107"/>
      <c r="G214" s="107"/>
    </row>
    <row r="215" spans="1:7" s="89" customFormat="1" hidden="1">
      <c r="A215" s="177"/>
      <c r="B215" s="204"/>
      <c r="C215" s="201"/>
      <c r="D215" s="68">
        <f t="shared" si="7"/>
        <v>0</v>
      </c>
      <c r="E215" s="89" t="s">
        <v>196</v>
      </c>
      <c r="F215" s="107"/>
      <c r="G215" s="107"/>
    </row>
    <row r="216" spans="1:7" s="89" customFormat="1" hidden="1">
      <c r="A216" s="177"/>
      <c r="B216" s="204"/>
      <c r="C216" s="201"/>
      <c r="D216" s="68">
        <f t="shared" si="7"/>
        <v>0</v>
      </c>
      <c r="E216" s="89" t="s">
        <v>196</v>
      </c>
      <c r="F216" s="107"/>
      <c r="G216" s="107"/>
    </row>
    <row r="217" spans="1:7" s="89" customFormat="1" hidden="1">
      <c r="A217" s="177"/>
      <c r="B217" s="204"/>
      <c r="C217" s="201"/>
      <c r="D217" s="68">
        <f t="shared" si="7"/>
        <v>0</v>
      </c>
      <c r="E217" s="89" t="s">
        <v>196</v>
      </c>
      <c r="F217" s="107"/>
      <c r="G217" s="107"/>
    </row>
    <row r="218" spans="1:7" s="89" customFormat="1" hidden="1">
      <c r="A218" s="177"/>
      <c r="B218" s="204"/>
      <c r="C218" s="201"/>
      <c r="D218" s="68">
        <f t="shared" si="7"/>
        <v>0</v>
      </c>
      <c r="E218" s="89" t="s">
        <v>196</v>
      </c>
      <c r="F218" s="107"/>
      <c r="G218" s="107"/>
    </row>
    <row r="219" spans="1:7" s="89" customFormat="1" hidden="1">
      <c r="A219" s="177"/>
      <c r="B219" s="204"/>
      <c r="C219" s="201"/>
      <c r="D219" s="68">
        <f t="shared" si="7"/>
        <v>0</v>
      </c>
      <c r="E219" s="89" t="s">
        <v>196</v>
      </c>
      <c r="F219" s="107"/>
      <c r="G219" s="107"/>
    </row>
    <row r="220" spans="1:7" s="89" customFormat="1" hidden="1">
      <c r="A220" s="177"/>
      <c r="B220" s="204"/>
      <c r="C220" s="201"/>
      <c r="D220" s="68">
        <f t="shared" si="7"/>
        <v>0</v>
      </c>
      <c r="E220" s="89" t="s">
        <v>196</v>
      </c>
      <c r="F220" s="107"/>
      <c r="G220" s="107"/>
    </row>
    <row r="221" spans="1:7" s="89" customFormat="1" hidden="1">
      <c r="A221" s="177"/>
      <c r="B221" s="204"/>
      <c r="C221" s="201"/>
      <c r="D221" s="68">
        <f t="shared" si="7"/>
        <v>0</v>
      </c>
      <c r="E221" s="89" t="s">
        <v>196</v>
      </c>
      <c r="F221" s="107"/>
      <c r="G221" s="107"/>
    </row>
    <row r="222" spans="1:7" s="89" customFormat="1" hidden="1">
      <c r="A222" s="177"/>
      <c r="B222" s="204"/>
      <c r="C222" s="201"/>
      <c r="D222" s="68">
        <f t="shared" si="7"/>
        <v>0</v>
      </c>
      <c r="E222" s="89" t="s">
        <v>196</v>
      </c>
      <c r="F222" s="107"/>
      <c r="G222" s="107"/>
    </row>
    <row r="223" spans="1:7" s="89" customFormat="1" hidden="1">
      <c r="A223" s="177"/>
      <c r="B223" s="204"/>
      <c r="C223" s="201"/>
      <c r="D223" s="68">
        <f t="shared" si="7"/>
        <v>0</v>
      </c>
      <c r="E223" s="89" t="s">
        <v>196</v>
      </c>
      <c r="F223" s="107"/>
      <c r="G223" s="107"/>
    </row>
    <row r="224" spans="1:7" s="89" customFormat="1" hidden="1">
      <c r="A224" s="177"/>
      <c r="B224" s="204"/>
      <c r="C224" s="201"/>
      <c r="D224" s="68">
        <f t="shared" si="7"/>
        <v>0</v>
      </c>
      <c r="E224" s="89" t="s">
        <v>196</v>
      </c>
      <c r="F224" s="107"/>
      <c r="G224" s="107"/>
    </row>
    <row r="225" spans="1:7" s="89" customFormat="1" hidden="1">
      <c r="A225" s="177"/>
      <c r="B225" s="204"/>
      <c r="C225" s="201"/>
      <c r="D225" s="68">
        <f t="shared" si="7"/>
        <v>0</v>
      </c>
      <c r="E225" s="89" t="s">
        <v>196</v>
      </c>
      <c r="F225" s="107"/>
      <c r="G225" s="107"/>
    </row>
    <row r="226" spans="1:7" s="89" customFormat="1" hidden="1">
      <c r="A226" s="177"/>
      <c r="B226" s="204"/>
      <c r="C226" s="201"/>
      <c r="D226" s="68">
        <f t="shared" si="7"/>
        <v>0</v>
      </c>
      <c r="E226" s="89" t="s">
        <v>196</v>
      </c>
      <c r="F226" s="107"/>
      <c r="G226" s="107"/>
    </row>
    <row r="227" spans="1:7" s="89" customFormat="1" hidden="1">
      <c r="A227" s="177"/>
      <c r="B227" s="204"/>
      <c r="C227" s="201"/>
      <c r="D227" s="68">
        <f t="shared" si="7"/>
        <v>0</v>
      </c>
      <c r="E227" s="89" t="s">
        <v>196</v>
      </c>
      <c r="F227" s="107"/>
      <c r="G227" s="107"/>
    </row>
    <row r="228" spans="1:7" s="89" customFormat="1" hidden="1">
      <c r="A228" s="177"/>
      <c r="B228" s="204"/>
      <c r="C228" s="201"/>
      <c r="D228" s="68">
        <f t="shared" si="7"/>
        <v>0</v>
      </c>
      <c r="E228" s="89" t="s">
        <v>196</v>
      </c>
      <c r="F228" s="107"/>
      <c r="G228" s="107"/>
    </row>
    <row r="229" spans="1:7" s="89" customFormat="1" hidden="1">
      <c r="A229" s="177"/>
      <c r="B229" s="204"/>
      <c r="C229" s="201"/>
      <c r="D229" s="68">
        <f t="shared" si="7"/>
        <v>0</v>
      </c>
      <c r="E229" s="89" t="s">
        <v>196</v>
      </c>
      <c r="F229" s="107"/>
      <c r="G229" s="107"/>
    </row>
    <row r="230" spans="1:7" s="89" customFormat="1" hidden="1">
      <c r="A230" s="177"/>
      <c r="B230" s="204"/>
      <c r="C230" s="201"/>
      <c r="D230" s="68">
        <f t="shared" si="7"/>
        <v>0</v>
      </c>
      <c r="E230" s="89" t="s">
        <v>196</v>
      </c>
      <c r="F230" s="107"/>
      <c r="G230" s="107"/>
    </row>
    <row r="231" spans="1:7" s="89" customFormat="1" hidden="1">
      <c r="A231" s="177"/>
      <c r="B231" s="204"/>
      <c r="C231" s="201"/>
      <c r="D231" s="68">
        <f t="shared" si="7"/>
        <v>0</v>
      </c>
      <c r="E231" s="89" t="s">
        <v>196</v>
      </c>
      <c r="F231" s="107"/>
      <c r="G231" s="107"/>
    </row>
    <row r="232" spans="1:7" s="89" customFormat="1" hidden="1">
      <c r="A232" s="177"/>
      <c r="B232" s="204"/>
      <c r="C232" s="201"/>
      <c r="D232" s="68">
        <f t="shared" si="7"/>
        <v>0</v>
      </c>
      <c r="E232" s="89" t="s">
        <v>196</v>
      </c>
      <c r="F232" s="107"/>
      <c r="G232" s="107"/>
    </row>
    <row r="233" spans="1:7" s="89" customFormat="1" hidden="1">
      <c r="A233" s="177"/>
      <c r="B233" s="204"/>
      <c r="C233" s="201"/>
      <c r="D233" s="68">
        <f t="shared" ref="D233:D264" si="8">ROUND(+B233*C233,2)</f>
        <v>0</v>
      </c>
      <c r="E233" s="89" t="s">
        <v>196</v>
      </c>
      <c r="F233" s="107"/>
      <c r="G233" s="107"/>
    </row>
    <row r="234" spans="1:7" s="89" customFormat="1" hidden="1">
      <c r="A234" s="177"/>
      <c r="B234" s="204"/>
      <c r="C234" s="201"/>
      <c r="D234" s="68">
        <f t="shared" si="8"/>
        <v>0</v>
      </c>
      <c r="E234" s="89" t="s">
        <v>196</v>
      </c>
      <c r="F234" s="107"/>
      <c r="G234" s="107"/>
    </row>
    <row r="235" spans="1:7" s="89" customFormat="1" hidden="1">
      <c r="A235" s="177"/>
      <c r="B235" s="204"/>
      <c r="C235" s="201"/>
      <c r="D235" s="68">
        <f t="shared" si="8"/>
        <v>0</v>
      </c>
      <c r="E235" s="89" t="s">
        <v>196</v>
      </c>
      <c r="F235" s="107"/>
      <c r="G235" s="107"/>
    </row>
    <row r="236" spans="1:7" s="89" customFormat="1" hidden="1">
      <c r="A236" s="177"/>
      <c r="B236" s="204"/>
      <c r="C236" s="201"/>
      <c r="D236" s="68">
        <f t="shared" si="8"/>
        <v>0</v>
      </c>
      <c r="E236" s="89" t="s">
        <v>196</v>
      </c>
      <c r="F236" s="107"/>
      <c r="G236" s="107"/>
    </row>
    <row r="237" spans="1:7" s="89" customFormat="1" hidden="1">
      <c r="A237" s="177"/>
      <c r="B237" s="204"/>
      <c r="C237" s="201"/>
      <c r="D237" s="68">
        <f t="shared" si="8"/>
        <v>0</v>
      </c>
      <c r="E237" s="89" t="s">
        <v>196</v>
      </c>
      <c r="F237" s="107"/>
      <c r="G237" s="107"/>
    </row>
    <row r="238" spans="1:7" s="89" customFormat="1" hidden="1">
      <c r="A238" s="177"/>
      <c r="B238" s="204"/>
      <c r="C238" s="201"/>
      <c r="D238" s="68">
        <f t="shared" si="8"/>
        <v>0</v>
      </c>
      <c r="E238" s="89" t="s">
        <v>196</v>
      </c>
      <c r="F238" s="107"/>
      <c r="G238" s="107"/>
    </row>
    <row r="239" spans="1:7" s="89" customFormat="1" hidden="1">
      <c r="A239" s="177"/>
      <c r="B239" s="204"/>
      <c r="C239" s="201"/>
      <c r="D239" s="68">
        <f t="shared" si="8"/>
        <v>0</v>
      </c>
      <c r="E239" s="89" t="s">
        <v>196</v>
      </c>
      <c r="F239" s="107"/>
      <c r="G239" s="107"/>
    </row>
    <row r="240" spans="1:7" s="89" customFormat="1" hidden="1">
      <c r="A240" s="177"/>
      <c r="B240" s="204"/>
      <c r="C240" s="201"/>
      <c r="D240" s="68">
        <f t="shared" si="8"/>
        <v>0</v>
      </c>
      <c r="E240" s="89" t="s">
        <v>196</v>
      </c>
      <c r="F240" s="107"/>
      <c r="G240" s="107"/>
    </row>
    <row r="241" spans="1:7" s="89" customFormat="1" hidden="1">
      <c r="A241" s="177"/>
      <c r="B241" s="204"/>
      <c r="C241" s="201"/>
      <c r="D241" s="68">
        <f t="shared" si="8"/>
        <v>0</v>
      </c>
      <c r="E241" s="89" t="s">
        <v>196</v>
      </c>
      <c r="F241" s="107"/>
      <c r="G241" s="107"/>
    </row>
    <row r="242" spans="1:7" s="89" customFormat="1" hidden="1">
      <c r="A242" s="177"/>
      <c r="B242" s="204"/>
      <c r="C242" s="201"/>
      <c r="D242" s="68">
        <f t="shared" si="8"/>
        <v>0</v>
      </c>
      <c r="E242" s="89" t="s">
        <v>196</v>
      </c>
      <c r="F242" s="107"/>
      <c r="G242" s="107"/>
    </row>
    <row r="243" spans="1:7" s="89" customFormat="1" hidden="1">
      <c r="A243" s="177"/>
      <c r="B243" s="204"/>
      <c r="C243" s="201"/>
      <c r="D243" s="68">
        <f t="shared" si="8"/>
        <v>0</v>
      </c>
      <c r="E243" s="89" t="s">
        <v>196</v>
      </c>
      <c r="F243" s="107"/>
      <c r="G243" s="107"/>
    </row>
    <row r="244" spans="1:7" s="89" customFormat="1" hidden="1">
      <c r="A244" s="177"/>
      <c r="B244" s="204"/>
      <c r="C244" s="201"/>
      <c r="D244" s="68">
        <f t="shared" si="8"/>
        <v>0</v>
      </c>
      <c r="E244" s="89" t="s">
        <v>196</v>
      </c>
      <c r="F244" s="107"/>
      <c r="G244" s="107"/>
    </row>
    <row r="245" spans="1:7" s="89" customFormat="1" hidden="1">
      <c r="A245" s="177"/>
      <c r="B245" s="204"/>
      <c r="C245" s="201"/>
      <c r="D245" s="68">
        <f t="shared" si="8"/>
        <v>0</v>
      </c>
      <c r="E245" s="89" t="s">
        <v>196</v>
      </c>
      <c r="F245" s="107"/>
      <c r="G245" s="107"/>
    </row>
    <row r="246" spans="1:7" s="89" customFormat="1" hidden="1">
      <c r="A246" s="177"/>
      <c r="B246" s="204"/>
      <c r="C246" s="201"/>
      <c r="D246" s="68">
        <f t="shared" si="8"/>
        <v>0</v>
      </c>
      <c r="E246" s="89" t="s">
        <v>196</v>
      </c>
      <c r="F246" s="107"/>
      <c r="G246" s="107"/>
    </row>
    <row r="247" spans="1:7" s="89" customFormat="1" hidden="1">
      <c r="A247" s="177"/>
      <c r="B247" s="204"/>
      <c r="C247" s="201"/>
      <c r="D247" s="68">
        <f t="shared" si="8"/>
        <v>0</v>
      </c>
      <c r="E247" s="89" t="s">
        <v>196</v>
      </c>
      <c r="F247" s="107"/>
      <c r="G247" s="107"/>
    </row>
    <row r="248" spans="1:7" s="89" customFormat="1" hidden="1">
      <c r="A248" s="177"/>
      <c r="B248" s="204"/>
      <c r="C248" s="201"/>
      <c r="D248" s="68">
        <f t="shared" si="8"/>
        <v>0</v>
      </c>
      <c r="E248" s="89" t="s">
        <v>196</v>
      </c>
      <c r="F248" s="107"/>
      <c r="G248" s="107"/>
    </row>
    <row r="249" spans="1:7" s="89" customFormat="1" hidden="1">
      <c r="A249" s="177"/>
      <c r="B249" s="204"/>
      <c r="C249" s="201"/>
      <c r="D249" s="68">
        <f t="shared" si="8"/>
        <v>0</v>
      </c>
      <c r="E249" s="89" t="s">
        <v>196</v>
      </c>
      <c r="F249" s="107"/>
      <c r="G249" s="107"/>
    </row>
    <row r="250" spans="1:7" s="89" customFormat="1" hidden="1">
      <c r="A250" s="177"/>
      <c r="B250" s="204"/>
      <c r="C250" s="201"/>
      <c r="D250" s="68">
        <f t="shared" si="8"/>
        <v>0</v>
      </c>
      <c r="E250" s="89" t="s">
        <v>196</v>
      </c>
      <c r="F250" s="107"/>
      <c r="G250" s="107"/>
    </row>
    <row r="251" spans="1:7" s="89" customFormat="1" hidden="1">
      <c r="A251" s="177"/>
      <c r="B251" s="204"/>
      <c r="C251" s="201"/>
      <c r="D251" s="68">
        <f t="shared" si="8"/>
        <v>0</v>
      </c>
      <c r="E251" s="89" t="s">
        <v>196</v>
      </c>
      <c r="F251" s="107"/>
      <c r="G251" s="107"/>
    </row>
    <row r="252" spans="1:7" s="89" customFormat="1" hidden="1">
      <c r="A252" s="177"/>
      <c r="B252" s="204"/>
      <c r="C252" s="201"/>
      <c r="D252" s="68">
        <f t="shared" si="8"/>
        <v>0</v>
      </c>
      <c r="E252" s="89" t="s">
        <v>196</v>
      </c>
      <c r="F252" s="107"/>
      <c r="G252" s="107"/>
    </row>
    <row r="253" spans="1:7" s="89" customFormat="1" hidden="1">
      <c r="A253" s="177"/>
      <c r="B253" s="204"/>
      <c r="C253" s="201"/>
      <c r="D253" s="68">
        <f t="shared" si="8"/>
        <v>0</v>
      </c>
      <c r="E253" s="89" t="s">
        <v>196</v>
      </c>
      <c r="F253" s="107"/>
      <c r="G253" s="107"/>
    </row>
    <row r="254" spans="1:7" s="89" customFormat="1" hidden="1">
      <c r="A254" s="177"/>
      <c r="B254" s="204"/>
      <c r="C254" s="201"/>
      <c r="D254" s="68">
        <f t="shared" si="8"/>
        <v>0</v>
      </c>
      <c r="E254" s="89" t="s">
        <v>196</v>
      </c>
      <c r="F254" s="107"/>
      <c r="G254" s="107"/>
    </row>
    <row r="255" spans="1:7" s="89" customFormat="1" hidden="1">
      <c r="A255" s="177"/>
      <c r="B255" s="204"/>
      <c r="C255" s="201"/>
      <c r="D255" s="68">
        <f t="shared" si="8"/>
        <v>0</v>
      </c>
      <c r="E255" s="89" t="s">
        <v>196</v>
      </c>
      <c r="F255" s="107"/>
      <c r="G255" s="107"/>
    </row>
    <row r="256" spans="1:7" s="89" customFormat="1" hidden="1">
      <c r="A256" s="177"/>
      <c r="B256" s="204"/>
      <c r="C256" s="201"/>
      <c r="D256" s="68">
        <f t="shared" si="8"/>
        <v>0</v>
      </c>
      <c r="E256" s="89" t="s">
        <v>196</v>
      </c>
      <c r="F256" s="107"/>
      <c r="G256" s="107"/>
    </row>
    <row r="257" spans="1:15" s="89" customFormat="1" hidden="1">
      <c r="A257" s="177"/>
      <c r="B257" s="204"/>
      <c r="C257" s="201"/>
      <c r="D257" s="68">
        <f t="shared" si="8"/>
        <v>0</v>
      </c>
      <c r="E257" s="89" t="s">
        <v>196</v>
      </c>
      <c r="F257" s="107"/>
      <c r="G257" s="107"/>
    </row>
    <row r="258" spans="1:15" s="89" customFormat="1" hidden="1">
      <c r="A258" s="177"/>
      <c r="B258" s="204"/>
      <c r="C258" s="201"/>
      <c r="D258" s="68">
        <f t="shared" si="8"/>
        <v>0</v>
      </c>
      <c r="E258" s="89" t="s">
        <v>196</v>
      </c>
      <c r="F258" s="107"/>
      <c r="G258" s="107"/>
    </row>
    <row r="259" spans="1:15" s="89" customFormat="1" hidden="1">
      <c r="A259" s="177"/>
      <c r="B259" s="204"/>
      <c r="C259" s="201"/>
      <c r="D259" s="68">
        <f t="shared" si="8"/>
        <v>0</v>
      </c>
      <c r="E259" s="89" t="s">
        <v>196</v>
      </c>
      <c r="F259" s="107"/>
      <c r="G259" s="107"/>
    </row>
    <row r="260" spans="1:15" s="89" customFormat="1" hidden="1">
      <c r="A260" s="177"/>
      <c r="B260" s="204"/>
      <c r="C260" s="201"/>
      <c r="D260" s="68">
        <f t="shared" si="8"/>
        <v>0</v>
      </c>
      <c r="E260" s="89" t="s">
        <v>196</v>
      </c>
      <c r="F260" s="107"/>
      <c r="G260" s="107"/>
    </row>
    <row r="261" spans="1:15" s="89" customFormat="1" hidden="1">
      <c r="A261" s="177"/>
      <c r="B261" s="204"/>
      <c r="C261" s="201"/>
      <c r="D261" s="68">
        <f t="shared" si="8"/>
        <v>0</v>
      </c>
      <c r="E261" s="89" t="s">
        <v>196</v>
      </c>
      <c r="F261" s="107"/>
      <c r="G261" s="107"/>
    </row>
    <row r="262" spans="1:15" s="89" customFormat="1" hidden="1">
      <c r="A262" s="177"/>
      <c r="B262" s="204"/>
      <c r="C262" s="201"/>
      <c r="D262" s="68">
        <f t="shared" si="8"/>
        <v>0</v>
      </c>
      <c r="E262" s="89" t="s">
        <v>196</v>
      </c>
      <c r="F262" s="107"/>
      <c r="G262" s="107"/>
    </row>
    <row r="263" spans="1:15" s="89" customFormat="1" hidden="1">
      <c r="A263" s="177"/>
      <c r="B263" s="204"/>
      <c r="C263" s="201"/>
      <c r="D263" s="68">
        <f t="shared" si="8"/>
        <v>0</v>
      </c>
      <c r="E263" s="89" t="s">
        <v>196</v>
      </c>
      <c r="F263" s="107"/>
      <c r="G263" s="107"/>
    </row>
    <row r="264" spans="1:15" s="89" customFormat="1" hidden="1">
      <c r="A264" s="177"/>
      <c r="B264" s="204"/>
      <c r="C264" s="201"/>
      <c r="D264" s="68">
        <f t="shared" si="8"/>
        <v>0</v>
      </c>
      <c r="E264" s="89" t="s">
        <v>196</v>
      </c>
      <c r="F264" s="107"/>
      <c r="G264" s="107"/>
    </row>
    <row r="265" spans="1:15" s="89" customFormat="1" hidden="1">
      <c r="A265" s="177"/>
      <c r="B265" s="204"/>
      <c r="C265" s="201"/>
      <c r="D265" s="68">
        <f t="shared" ref="D265:D266" si="9">ROUND(+B265*C265,2)</f>
        <v>0</v>
      </c>
      <c r="E265" s="89" t="s">
        <v>196</v>
      </c>
      <c r="F265" s="107"/>
      <c r="G265" s="107"/>
    </row>
    <row r="266" spans="1:15" s="89" customFormat="1">
      <c r="A266" s="177"/>
      <c r="B266" s="204"/>
      <c r="C266" s="201"/>
      <c r="D266" s="215">
        <f t="shared" si="9"/>
        <v>0</v>
      </c>
      <c r="E266" s="89" t="s">
        <v>196</v>
      </c>
      <c r="F266" s="348"/>
      <c r="G266" s="346"/>
    </row>
    <row r="267" spans="1:15" s="89" customFormat="1">
      <c r="A267" s="177"/>
      <c r="B267" s="161"/>
      <c r="C267" s="169" t="s">
        <v>211</v>
      </c>
      <c r="D267" s="224">
        <f>ROUND(SUBTOTAL(109,D136:D266),2)</f>
        <v>0</v>
      </c>
      <c r="E267" s="89" t="s">
        <v>196</v>
      </c>
      <c r="F267" s="348"/>
      <c r="G267" s="349" t="s">
        <v>210</v>
      </c>
    </row>
    <row r="268" spans="1:15">
      <c r="D268" s="217"/>
      <c r="E268" s="89" t="s">
        <v>198</v>
      </c>
    </row>
    <row r="269" spans="1:15">
      <c r="B269" s="483" t="s">
        <v>231</v>
      </c>
      <c r="C269" s="483"/>
      <c r="D269" s="68">
        <f>+D267+D135</f>
        <v>0</v>
      </c>
      <c r="E269" s="89" t="s">
        <v>198</v>
      </c>
      <c r="G269" s="121" t="s">
        <v>200</v>
      </c>
    </row>
    <row r="270" spans="1:15" s="89" customFormat="1">
      <c r="C270" s="90"/>
      <c r="D270" s="93"/>
      <c r="E270" s="89" t="s">
        <v>198</v>
      </c>
    </row>
    <row r="271" spans="1:15" s="89" customFormat="1">
      <c r="A271" s="94" t="s">
        <v>232</v>
      </c>
      <c r="B271" s="95"/>
      <c r="C271" s="95"/>
      <c r="D271" s="96"/>
      <c r="E271" s="89" t="s">
        <v>193</v>
      </c>
      <c r="F271" s="90"/>
      <c r="G271" s="122" t="s">
        <v>202</v>
      </c>
    </row>
    <row r="272" spans="1:15" s="89" customFormat="1" ht="45" customHeight="1">
      <c r="A272" s="477"/>
      <c r="B272" s="478"/>
      <c r="C272" s="478"/>
      <c r="D272" s="479"/>
      <c r="E272" s="89" t="s">
        <v>193</v>
      </c>
      <c r="F272" s="90"/>
      <c r="G272" s="474" t="s">
        <v>203</v>
      </c>
      <c r="H272" s="474"/>
      <c r="I272" s="474"/>
      <c r="J272" s="474"/>
      <c r="K272" s="474"/>
      <c r="L272" s="474"/>
      <c r="M272" s="474"/>
      <c r="N272" s="474"/>
      <c r="O272" s="474"/>
    </row>
    <row r="273" spans="1:15">
      <c r="E273" s="89" t="s">
        <v>196</v>
      </c>
    </row>
    <row r="274" spans="1:15" s="89" customFormat="1">
      <c r="A274" s="94" t="s">
        <v>233</v>
      </c>
      <c r="B274" s="99"/>
      <c r="C274" s="99"/>
      <c r="D274" s="100"/>
      <c r="E274" s="89" t="s">
        <v>196</v>
      </c>
      <c r="G274" s="122" t="s">
        <v>202</v>
      </c>
    </row>
    <row r="275" spans="1:15" s="89" customFormat="1" ht="45" customHeight="1">
      <c r="A275" s="477"/>
      <c r="B275" s="478"/>
      <c r="C275" s="478"/>
      <c r="D275" s="479"/>
      <c r="E275" s="89" t="s">
        <v>196</v>
      </c>
      <c r="G275" s="474" t="s">
        <v>203</v>
      </c>
      <c r="H275" s="474"/>
      <c r="I275" s="474"/>
      <c r="J275" s="474"/>
      <c r="K275" s="474"/>
      <c r="L275" s="474"/>
      <c r="M275" s="474"/>
      <c r="N275" s="474"/>
      <c r="O275" s="474"/>
    </row>
  </sheetData>
  <sheetProtection algorithmName="SHA-512" hashValue="oHJ+MILNh2cpHHJ0jM913ah+dPEQX4NCkRIkOR7lmz3UwQxA+npu6Z0OwujBQNuSa15LITfgpFpKWntL5Gj85A==" saltValue="oy+/NY9UfGaXK5uuRo7jxA==" spinCount="100000" sheet="1" formatCells="0" formatRows="0" sort="0" autoFilter="0"/>
  <autoFilter ref="E1:E275" xr:uid="{00000000-0001-0000-0A00-000000000000}"/>
  <mergeCells count="7">
    <mergeCell ref="G272:O272"/>
    <mergeCell ref="G275:O275"/>
    <mergeCell ref="A1:C1"/>
    <mergeCell ref="B269:C269"/>
    <mergeCell ref="A2:D2"/>
    <mergeCell ref="A272:D272"/>
    <mergeCell ref="A275:D275"/>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X274"/>
  <sheetViews>
    <sheetView zoomScaleNormal="100" zoomScaleSheetLayoutView="100" workbookViewId="0">
      <selection activeCell="B4" sqref="B4"/>
    </sheetView>
  </sheetViews>
  <sheetFormatPr defaultColWidth="9.140625" defaultRowHeight="14.45"/>
  <cols>
    <col min="1" max="1" width="80.7109375" customWidth="1"/>
    <col min="2" max="3" width="17.5703125" customWidth="1"/>
    <col min="4" max="4" width="17.140625" customWidth="1"/>
    <col min="5" max="5" width="11" hidden="1" customWidth="1"/>
    <col min="6" max="6" width="2.85546875" customWidth="1"/>
  </cols>
  <sheetData>
    <row r="1" spans="1:7" ht="29.25" customHeight="1">
      <c r="A1" s="473" t="s">
        <v>182</v>
      </c>
      <c r="B1" s="473"/>
      <c r="C1" s="473"/>
      <c r="D1">
        <f>+'Section A'!B2</f>
        <v>0</v>
      </c>
      <c r="E1" s="45" t="s">
        <v>191</v>
      </c>
    </row>
    <row r="2" spans="1:7" ht="43.5" customHeight="1">
      <c r="A2" s="484" t="s">
        <v>234</v>
      </c>
      <c r="B2" s="484"/>
      <c r="C2" s="484"/>
      <c r="D2" s="484"/>
      <c r="E2" t="s">
        <v>198</v>
      </c>
      <c r="F2" s="14"/>
      <c r="G2" s="14"/>
    </row>
    <row r="3" spans="1:7" ht="17.25" customHeight="1">
      <c r="A3" s="20" t="s">
        <v>227</v>
      </c>
      <c r="B3" s="20" t="s">
        <v>235</v>
      </c>
      <c r="C3" s="20" t="s">
        <v>236</v>
      </c>
      <c r="D3" s="20" t="s">
        <v>237</v>
      </c>
      <c r="E3" t="s">
        <v>198</v>
      </c>
      <c r="F3" s="14"/>
      <c r="G3" s="14"/>
    </row>
    <row r="4" spans="1:7" s="89" customFormat="1">
      <c r="A4" s="180"/>
      <c r="B4" s="78"/>
      <c r="C4" s="201"/>
      <c r="D4" s="68">
        <f t="shared" ref="D4:D132" si="0">ROUND(B4*C4,2)</f>
        <v>0</v>
      </c>
      <c r="E4" s="207" t="s">
        <v>198</v>
      </c>
      <c r="F4" s="78"/>
      <c r="G4" s="78"/>
    </row>
    <row r="5" spans="1:7" s="89" customFormat="1">
      <c r="A5" s="351"/>
      <c r="B5" s="78"/>
      <c r="C5" s="201"/>
      <c r="D5" s="68">
        <f t="shared" ref="D5:D68" si="1">ROUND(B5*C5,2)</f>
        <v>0</v>
      </c>
      <c r="E5" s="89" t="s">
        <v>193</v>
      </c>
      <c r="F5" s="78"/>
      <c r="G5" s="78"/>
    </row>
    <row r="6" spans="1:7" s="89" customFormat="1">
      <c r="A6" s="351"/>
      <c r="B6" s="78"/>
      <c r="C6" s="201"/>
      <c r="D6" s="68">
        <f t="shared" si="1"/>
        <v>0</v>
      </c>
      <c r="E6" s="89" t="s">
        <v>193</v>
      </c>
    </row>
    <row r="7" spans="1:7" s="89" customFormat="1" hidden="1">
      <c r="A7" s="351"/>
      <c r="B7" s="78"/>
      <c r="C7" s="201"/>
      <c r="D7" s="68">
        <f t="shared" si="1"/>
        <v>0</v>
      </c>
      <c r="E7" s="89" t="s">
        <v>193</v>
      </c>
    </row>
    <row r="8" spans="1:7" s="89" customFormat="1" hidden="1">
      <c r="A8" s="351"/>
      <c r="B8" s="78"/>
      <c r="C8" s="201"/>
      <c r="D8" s="68">
        <f t="shared" si="1"/>
        <v>0</v>
      </c>
      <c r="E8" s="89" t="s">
        <v>193</v>
      </c>
    </row>
    <row r="9" spans="1:7" s="89" customFormat="1" hidden="1">
      <c r="A9" s="351"/>
      <c r="B9" s="78"/>
      <c r="C9" s="201"/>
      <c r="D9" s="68">
        <f t="shared" si="1"/>
        <v>0</v>
      </c>
      <c r="E9" s="89" t="s">
        <v>193</v>
      </c>
      <c r="F9" s="78"/>
      <c r="G9" s="78"/>
    </row>
    <row r="10" spans="1:7" s="89" customFormat="1" hidden="1">
      <c r="A10" s="351"/>
      <c r="B10" s="78"/>
      <c r="C10" s="201"/>
      <c r="D10" s="68">
        <f t="shared" si="1"/>
        <v>0</v>
      </c>
      <c r="E10" s="89" t="s">
        <v>193</v>
      </c>
    </row>
    <row r="11" spans="1:7" s="89" customFormat="1" hidden="1">
      <c r="A11" s="351"/>
      <c r="B11" s="78"/>
      <c r="C11" s="201"/>
      <c r="D11" s="68">
        <f t="shared" si="1"/>
        <v>0</v>
      </c>
      <c r="E11" s="89" t="s">
        <v>193</v>
      </c>
    </row>
    <row r="12" spans="1:7" s="89" customFormat="1" hidden="1">
      <c r="A12" s="351"/>
      <c r="B12" s="78"/>
      <c r="C12" s="201"/>
      <c r="D12" s="68">
        <f t="shared" si="1"/>
        <v>0</v>
      </c>
      <c r="E12" s="89" t="s">
        <v>193</v>
      </c>
    </row>
    <row r="13" spans="1:7" s="89" customFormat="1" hidden="1">
      <c r="A13" s="351"/>
      <c r="B13" s="78"/>
      <c r="C13" s="201"/>
      <c r="D13" s="68">
        <f t="shared" si="1"/>
        <v>0</v>
      </c>
      <c r="E13" s="89" t="s">
        <v>193</v>
      </c>
      <c r="F13" s="78"/>
      <c r="G13" s="78"/>
    </row>
    <row r="14" spans="1:7" s="89" customFormat="1" hidden="1">
      <c r="A14" s="351"/>
      <c r="B14" s="78"/>
      <c r="C14" s="201"/>
      <c r="D14" s="68">
        <f t="shared" si="1"/>
        <v>0</v>
      </c>
      <c r="E14" s="89" t="s">
        <v>193</v>
      </c>
    </row>
    <row r="15" spans="1:7" s="89" customFormat="1" hidden="1">
      <c r="A15" s="351"/>
      <c r="B15" s="78"/>
      <c r="C15" s="201"/>
      <c r="D15" s="68">
        <f t="shared" si="1"/>
        <v>0</v>
      </c>
      <c r="E15" s="89" t="s">
        <v>193</v>
      </c>
    </row>
    <row r="16" spans="1:7" s="89" customFormat="1" hidden="1">
      <c r="A16" s="351"/>
      <c r="B16" s="78"/>
      <c r="C16" s="201"/>
      <c r="D16" s="68">
        <f t="shared" si="1"/>
        <v>0</v>
      </c>
      <c r="E16" s="89" t="s">
        <v>193</v>
      </c>
    </row>
    <row r="17" spans="1:7" s="89" customFormat="1" hidden="1">
      <c r="A17" s="351"/>
      <c r="B17" s="78"/>
      <c r="C17" s="201"/>
      <c r="D17" s="68">
        <f t="shared" si="1"/>
        <v>0</v>
      </c>
      <c r="E17" s="89" t="s">
        <v>193</v>
      </c>
      <c r="F17" s="78"/>
      <c r="G17" s="78"/>
    </row>
    <row r="18" spans="1:7" s="89" customFormat="1" hidden="1">
      <c r="A18" s="351"/>
      <c r="B18" s="78"/>
      <c r="C18" s="201"/>
      <c r="D18" s="68">
        <f t="shared" si="1"/>
        <v>0</v>
      </c>
      <c r="E18" s="89" t="s">
        <v>193</v>
      </c>
    </row>
    <row r="19" spans="1:7" s="89" customFormat="1" hidden="1">
      <c r="A19" s="351"/>
      <c r="B19" s="78"/>
      <c r="C19" s="201"/>
      <c r="D19" s="68">
        <f t="shared" si="1"/>
        <v>0</v>
      </c>
      <c r="E19" s="89" t="s">
        <v>193</v>
      </c>
    </row>
    <row r="20" spans="1:7" s="89" customFormat="1" hidden="1">
      <c r="A20" s="351"/>
      <c r="B20" s="78"/>
      <c r="C20" s="201"/>
      <c r="D20" s="68">
        <f t="shared" si="1"/>
        <v>0</v>
      </c>
      <c r="E20" s="89" t="s">
        <v>193</v>
      </c>
    </row>
    <row r="21" spans="1:7" s="89" customFormat="1" hidden="1">
      <c r="A21" s="351"/>
      <c r="B21" s="78"/>
      <c r="C21" s="201"/>
      <c r="D21" s="68">
        <f t="shared" si="1"/>
        <v>0</v>
      </c>
      <c r="E21" s="89" t="s">
        <v>193</v>
      </c>
      <c r="F21" s="78"/>
      <c r="G21" s="78"/>
    </row>
    <row r="22" spans="1:7" s="89" customFormat="1" hidden="1">
      <c r="A22" s="351"/>
      <c r="B22" s="78"/>
      <c r="C22" s="201"/>
      <c r="D22" s="68">
        <f t="shared" si="1"/>
        <v>0</v>
      </c>
      <c r="E22" s="89" t="s">
        <v>193</v>
      </c>
    </row>
    <row r="23" spans="1:7" s="89" customFormat="1" hidden="1">
      <c r="A23" s="351"/>
      <c r="B23" s="78"/>
      <c r="C23" s="201"/>
      <c r="D23" s="68">
        <f t="shared" si="1"/>
        <v>0</v>
      </c>
      <c r="E23" s="89" t="s">
        <v>193</v>
      </c>
    </row>
    <row r="24" spans="1:7" s="89" customFormat="1" hidden="1">
      <c r="A24" s="351"/>
      <c r="B24" s="78"/>
      <c r="C24" s="201"/>
      <c r="D24" s="68">
        <f t="shared" si="1"/>
        <v>0</v>
      </c>
      <c r="E24" s="89" t="s">
        <v>193</v>
      </c>
    </row>
    <row r="25" spans="1:7" s="89" customFormat="1" hidden="1">
      <c r="A25" s="351"/>
      <c r="B25" s="78"/>
      <c r="C25" s="201"/>
      <c r="D25" s="68">
        <f t="shared" si="1"/>
        <v>0</v>
      </c>
      <c r="E25" s="89" t="s">
        <v>193</v>
      </c>
      <c r="F25" s="78"/>
      <c r="G25" s="78"/>
    </row>
    <row r="26" spans="1:7" s="89" customFormat="1" hidden="1">
      <c r="A26" s="351"/>
      <c r="B26" s="78"/>
      <c r="C26" s="201"/>
      <c r="D26" s="68">
        <f t="shared" si="1"/>
        <v>0</v>
      </c>
      <c r="E26" s="89" t="s">
        <v>193</v>
      </c>
    </row>
    <row r="27" spans="1:7" s="89" customFormat="1" hidden="1">
      <c r="A27" s="351"/>
      <c r="B27" s="78"/>
      <c r="C27" s="201"/>
      <c r="D27" s="68">
        <f t="shared" si="1"/>
        <v>0</v>
      </c>
      <c r="E27" s="89" t="s">
        <v>193</v>
      </c>
    </row>
    <row r="28" spans="1:7" s="89" customFormat="1" hidden="1">
      <c r="A28" s="351"/>
      <c r="B28" s="78"/>
      <c r="C28" s="201"/>
      <c r="D28" s="68">
        <f t="shared" si="1"/>
        <v>0</v>
      </c>
      <c r="E28" s="89" t="s">
        <v>193</v>
      </c>
    </row>
    <row r="29" spans="1:7" s="89" customFormat="1" hidden="1">
      <c r="A29" s="351"/>
      <c r="B29" s="78"/>
      <c r="C29" s="201"/>
      <c r="D29" s="68">
        <f t="shared" si="1"/>
        <v>0</v>
      </c>
      <c r="E29" s="89" t="s">
        <v>193</v>
      </c>
      <c r="F29" s="78"/>
      <c r="G29" s="78"/>
    </row>
    <row r="30" spans="1:7" s="89" customFormat="1" hidden="1">
      <c r="A30" s="351"/>
      <c r="B30" s="78"/>
      <c r="C30" s="201"/>
      <c r="D30" s="68">
        <f t="shared" si="1"/>
        <v>0</v>
      </c>
      <c r="E30" s="89" t="s">
        <v>193</v>
      </c>
    </row>
    <row r="31" spans="1:7" s="89" customFormat="1" hidden="1">
      <c r="A31" s="351"/>
      <c r="B31" s="78"/>
      <c r="C31" s="201"/>
      <c r="D31" s="68">
        <f t="shared" si="1"/>
        <v>0</v>
      </c>
      <c r="E31" s="89" t="s">
        <v>193</v>
      </c>
    </row>
    <row r="32" spans="1:7" s="89" customFormat="1" hidden="1">
      <c r="A32" s="351"/>
      <c r="B32" s="78"/>
      <c r="C32" s="201"/>
      <c r="D32" s="68">
        <f t="shared" si="1"/>
        <v>0</v>
      </c>
      <c r="E32" s="89" t="s">
        <v>193</v>
      </c>
    </row>
    <row r="33" spans="1:7" s="89" customFormat="1" hidden="1">
      <c r="A33" s="351"/>
      <c r="B33" s="78"/>
      <c r="C33" s="201"/>
      <c r="D33" s="68">
        <f t="shared" si="1"/>
        <v>0</v>
      </c>
      <c r="E33" s="89" t="s">
        <v>193</v>
      </c>
      <c r="F33" s="78"/>
      <c r="G33" s="78"/>
    </row>
    <row r="34" spans="1:7" s="89" customFormat="1" hidden="1">
      <c r="A34" s="351"/>
      <c r="B34" s="78"/>
      <c r="C34" s="201"/>
      <c r="D34" s="68">
        <f t="shared" si="1"/>
        <v>0</v>
      </c>
      <c r="E34" s="89" t="s">
        <v>193</v>
      </c>
    </row>
    <row r="35" spans="1:7" s="89" customFormat="1" hidden="1">
      <c r="A35" s="351"/>
      <c r="B35" s="78"/>
      <c r="C35" s="201"/>
      <c r="D35" s="68">
        <f t="shared" si="1"/>
        <v>0</v>
      </c>
      <c r="E35" s="89" t="s">
        <v>193</v>
      </c>
    </row>
    <row r="36" spans="1:7" s="89" customFormat="1" hidden="1">
      <c r="A36" s="351"/>
      <c r="B36" s="78"/>
      <c r="C36" s="201"/>
      <c r="D36" s="68">
        <f t="shared" si="1"/>
        <v>0</v>
      </c>
      <c r="E36" s="89" t="s">
        <v>193</v>
      </c>
    </row>
    <row r="37" spans="1:7" s="89" customFormat="1" hidden="1">
      <c r="A37" s="351"/>
      <c r="B37" s="78"/>
      <c r="C37" s="201"/>
      <c r="D37" s="68">
        <f t="shared" si="1"/>
        <v>0</v>
      </c>
      <c r="E37" s="89" t="s">
        <v>193</v>
      </c>
      <c r="F37" s="78"/>
      <c r="G37" s="78"/>
    </row>
    <row r="38" spans="1:7" s="89" customFormat="1" hidden="1">
      <c r="A38" s="351"/>
      <c r="B38" s="78"/>
      <c r="C38" s="201"/>
      <c r="D38" s="68">
        <f t="shared" si="1"/>
        <v>0</v>
      </c>
      <c r="E38" s="89" t="s">
        <v>193</v>
      </c>
    </row>
    <row r="39" spans="1:7" s="89" customFormat="1" hidden="1">
      <c r="A39" s="351"/>
      <c r="B39" s="78"/>
      <c r="C39" s="201"/>
      <c r="D39" s="68">
        <f t="shared" si="1"/>
        <v>0</v>
      </c>
      <c r="E39" s="89" t="s">
        <v>193</v>
      </c>
    </row>
    <row r="40" spans="1:7" s="89" customFormat="1" hidden="1">
      <c r="A40" s="351"/>
      <c r="B40" s="78"/>
      <c r="C40" s="201"/>
      <c r="D40" s="68">
        <f t="shared" si="1"/>
        <v>0</v>
      </c>
      <c r="E40" s="89" t="s">
        <v>193</v>
      </c>
    </row>
    <row r="41" spans="1:7" s="89" customFormat="1" hidden="1">
      <c r="A41" s="351"/>
      <c r="B41" s="78"/>
      <c r="C41" s="201"/>
      <c r="D41" s="68">
        <f t="shared" si="1"/>
        <v>0</v>
      </c>
      <c r="E41" s="89" t="s">
        <v>193</v>
      </c>
      <c r="F41" s="78"/>
      <c r="G41" s="78"/>
    </row>
    <row r="42" spans="1:7" s="89" customFormat="1" hidden="1">
      <c r="A42" s="351"/>
      <c r="B42" s="78"/>
      <c r="C42" s="201"/>
      <c r="D42" s="68">
        <f t="shared" si="1"/>
        <v>0</v>
      </c>
      <c r="E42" s="89" t="s">
        <v>193</v>
      </c>
    </row>
    <row r="43" spans="1:7" s="89" customFormat="1" hidden="1">
      <c r="A43" s="351"/>
      <c r="B43" s="78"/>
      <c r="C43" s="201"/>
      <c r="D43" s="68">
        <f t="shared" si="1"/>
        <v>0</v>
      </c>
      <c r="E43" s="89" t="s">
        <v>193</v>
      </c>
    </row>
    <row r="44" spans="1:7" s="89" customFormat="1" hidden="1">
      <c r="A44" s="351"/>
      <c r="B44" s="78"/>
      <c r="C44" s="201"/>
      <c r="D44" s="68">
        <f t="shared" si="1"/>
        <v>0</v>
      </c>
      <c r="E44" s="89" t="s">
        <v>193</v>
      </c>
    </row>
    <row r="45" spans="1:7" s="89" customFormat="1" hidden="1">
      <c r="A45" s="351"/>
      <c r="B45" s="78"/>
      <c r="C45" s="201"/>
      <c r="D45" s="68">
        <f t="shared" si="1"/>
        <v>0</v>
      </c>
      <c r="E45" s="89" t="s">
        <v>193</v>
      </c>
      <c r="F45" s="78"/>
      <c r="G45" s="78"/>
    </row>
    <row r="46" spans="1:7" s="89" customFormat="1" hidden="1">
      <c r="A46" s="351"/>
      <c r="B46" s="78"/>
      <c r="C46" s="201"/>
      <c r="D46" s="68">
        <f t="shared" si="1"/>
        <v>0</v>
      </c>
      <c r="E46" s="89" t="s">
        <v>193</v>
      </c>
    </row>
    <row r="47" spans="1:7" s="89" customFormat="1" hidden="1">
      <c r="A47" s="351"/>
      <c r="B47" s="78"/>
      <c r="C47" s="201"/>
      <c r="D47" s="68">
        <f t="shared" si="1"/>
        <v>0</v>
      </c>
      <c r="E47" s="89" t="s">
        <v>193</v>
      </c>
    </row>
    <row r="48" spans="1:7" s="89" customFormat="1" hidden="1">
      <c r="A48" s="351"/>
      <c r="B48" s="78"/>
      <c r="C48" s="201"/>
      <c r="D48" s="68">
        <f t="shared" si="1"/>
        <v>0</v>
      </c>
      <c r="E48" s="89" t="s">
        <v>193</v>
      </c>
    </row>
    <row r="49" spans="1:7" s="89" customFormat="1" hidden="1">
      <c r="A49" s="351"/>
      <c r="B49" s="78"/>
      <c r="C49" s="201"/>
      <c r="D49" s="68">
        <f t="shared" si="1"/>
        <v>0</v>
      </c>
      <c r="E49" s="89" t="s">
        <v>193</v>
      </c>
      <c r="F49" s="78"/>
      <c r="G49" s="78"/>
    </row>
    <row r="50" spans="1:7" s="89" customFormat="1" hidden="1">
      <c r="A50" s="351"/>
      <c r="B50" s="78"/>
      <c r="C50" s="201"/>
      <c r="D50" s="68">
        <f t="shared" si="1"/>
        <v>0</v>
      </c>
      <c r="E50" s="89" t="s">
        <v>193</v>
      </c>
    </row>
    <row r="51" spans="1:7" s="89" customFormat="1" hidden="1">
      <c r="A51" s="351"/>
      <c r="B51" s="78"/>
      <c r="C51" s="201"/>
      <c r="D51" s="68">
        <f t="shared" si="1"/>
        <v>0</v>
      </c>
      <c r="E51" s="89" t="s">
        <v>193</v>
      </c>
    </row>
    <row r="52" spans="1:7" s="89" customFormat="1" hidden="1">
      <c r="A52" s="351"/>
      <c r="B52" s="78"/>
      <c r="C52" s="201"/>
      <c r="D52" s="68">
        <f t="shared" si="1"/>
        <v>0</v>
      </c>
      <c r="E52" s="89" t="s">
        <v>193</v>
      </c>
    </row>
    <row r="53" spans="1:7" s="89" customFormat="1" hidden="1">
      <c r="A53" s="351"/>
      <c r="B53" s="78"/>
      <c r="C53" s="201"/>
      <c r="D53" s="68">
        <f t="shared" si="1"/>
        <v>0</v>
      </c>
      <c r="E53" s="89" t="s">
        <v>193</v>
      </c>
      <c r="F53" s="78"/>
      <c r="G53" s="78"/>
    </row>
    <row r="54" spans="1:7" s="89" customFormat="1" hidden="1">
      <c r="A54" s="351"/>
      <c r="B54" s="78"/>
      <c r="C54" s="201"/>
      <c r="D54" s="68">
        <f t="shared" si="1"/>
        <v>0</v>
      </c>
      <c r="E54" s="89" t="s">
        <v>193</v>
      </c>
    </row>
    <row r="55" spans="1:7" s="89" customFormat="1" hidden="1">
      <c r="A55" s="351"/>
      <c r="B55" s="78"/>
      <c r="C55" s="201"/>
      <c r="D55" s="68">
        <f t="shared" si="1"/>
        <v>0</v>
      </c>
      <c r="E55" s="89" t="s">
        <v>193</v>
      </c>
    </row>
    <row r="56" spans="1:7" s="89" customFormat="1" hidden="1">
      <c r="A56" s="351"/>
      <c r="B56" s="78"/>
      <c r="C56" s="201"/>
      <c r="D56" s="68">
        <f t="shared" si="1"/>
        <v>0</v>
      </c>
      <c r="E56" s="89" t="s">
        <v>193</v>
      </c>
    </row>
    <row r="57" spans="1:7" s="89" customFormat="1" hidden="1">
      <c r="A57" s="351"/>
      <c r="B57" s="78"/>
      <c r="C57" s="201"/>
      <c r="D57" s="68">
        <f t="shared" si="1"/>
        <v>0</v>
      </c>
      <c r="E57" s="89" t="s">
        <v>193</v>
      </c>
      <c r="F57" s="78"/>
      <c r="G57" s="78"/>
    </row>
    <row r="58" spans="1:7" s="89" customFormat="1" hidden="1">
      <c r="A58" s="351"/>
      <c r="B58" s="78"/>
      <c r="C58" s="201"/>
      <c r="D58" s="68">
        <f t="shared" si="1"/>
        <v>0</v>
      </c>
      <c r="E58" s="89" t="s">
        <v>193</v>
      </c>
    </row>
    <row r="59" spans="1:7" s="89" customFormat="1" hidden="1">
      <c r="A59" s="351"/>
      <c r="B59" s="78"/>
      <c r="C59" s="201"/>
      <c r="D59" s="68">
        <f t="shared" si="1"/>
        <v>0</v>
      </c>
      <c r="E59" s="89" t="s">
        <v>193</v>
      </c>
    </row>
    <row r="60" spans="1:7" s="89" customFormat="1" hidden="1">
      <c r="A60" s="351"/>
      <c r="B60" s="78"/>
      <c r="C60" s="201"/>
      <c r="D60" s="68">
        <f t="shared" si="1"/>
        <v>0</v>
      </c>
      <c r="E60" s="89" t="s">
        <v>193</v>
      </c>
    </row>
    <row r="61" spans="1:7" s="89" customFormat="1" hidden="1">
      <c r="A61" s="351"/>
      <c r="B61" s="78"/>
      <c r="C61" s="201"/>
      <c r="D61" s="68">
        <f t="shared" si="1"/>
        <v>0</v>
      </c>
      <c r="E61" s="89" t="s">
        <v>193</v>
      </c>
      <c r="F61" s="78"/>
      <c r="G61" s="78"/>
    </row>
    <row r="62" spans="1:7" s="89" customFormat="1" hidden="1">
      <c r="A62" s="351"/>
      <c r="B62" s="78"/>
      <c r="C62" s="201"/>
      <c r="D62" s="68">
        <f t="shared" si="1"/>
        <v>0</v>
      </c>
      <c r="E62" s="89" t="s">
        <v>193</v>
      </c>
    </row>
    <row r="63" spans="1:7" s="89" customFormat="1" hidden="1">
      <c r="A63" s="351"/>
      <c r="B63" s="78"/>
      <c r="C63" s="201"/>
      <c r="D63" s="68">
        <f t="shared" si="1"/>
        <v>0</v>
      </c>
      <c r="E63" s="89" t="s">
        <v>193</v>
      </c>
    </row>
    <row r="64" spans="1:7" s="89" customFormat="1" hidden="1">
      <c r="A64" s="351"/>
      <c r="B64" s="78"/>
      <c r="C64" s="201"/>
      <c r="D64" s="68">
        <f t="shared" si="1"/>
        <v>0</v>
      </c>
      <c r="E64" s="89" t="s">
        <v>193</v>
      </c>
    </row>
    <row r="65" spans="1:7" s="89" customFormat="1" hidden="1">
      <c r="A65" s="351"/>
      <c r="B65" s="78"/>
      <c r="C65" s="201"/>
      <c r="D65" s="68">
        <f t="shared" si="1"/>
        <v>0</v>
      </c>
      <c r="E65" s="89" t="s">
        <v>193</v>
      </c>
      <c r="F65" s="78"/>
      <c r="G65" s="78"/>
    </row>
    <row r="66" spans="1:7" s="89" customFormat="1" hidden="1">
      <c r="A66" s="351"/>
      <c r="B66" s="78"/>
      <c r="C66" s="201"/>
      <c r="D66" s="68">
        <f t="shared" si="1"/>
        <v>0</v>
      </c>
      <c r="E66" s="89" t="s">
        <v>193</v>
      </c>
    </row>
    <row r="67" spans="1:7" s="89" customFormat="1" hidden="1">
      <c r="A67" s="351"/>
      <c r="B67" s="78"/>
      <c r="C67" s="201"/>
      <c r="D67" s="68">
        <f t="shared" si="1"/>
        <v>0</v>
      </c>
      <c r="E67" s="89" t="s">
        <v>193</v>
      </c>
    </row>
    <row r="68" spans="1:7" s="89" customFormat="1" hidden="1">
      <c r="A68" s="351"/>
      <c r="B68" s="78"/>
      <c r="C68" s="201"/>
      <c r="D68" s="68">
        <f t="shared" si="1"/>
        <v>0</v>
      </c>
      <c r="E68" s="89" t="s">
        <v>193</v>
      </c>
    </row>
    <row r="69" spans="1:7" s="89" customFormat="1" hidden="1">
      <c r="A69" s="351"/>
      <c r="B69" s="78"/>
      <c r="C69" s="201"/>
      <c r="D69" s="68">
        <f t="shared" si="0"/>
        <v>0</v>
      </c>
      <c r="E69" s="89" t="s">
        <v>193</v>
      </c>
      <c r="F69" s="78"/>
      <c r="G69" s="78"/>
    </row>
    <row r="70" spans="1:7" s="89" customFormat="1" hidden="1">
      <c r="A70" s="351"/>
      <c r="B70" s="78"/>
      <c r="C70" s="201"/>
      <c r="D70" s="68">
        <f t="shared" si="0"/>
        <v>0</v>
      </c>
      <c r="E70" s="89" t="s">
        <v>193</v>
      </c>
    </row>
    <row r="71" spans="1:7" s="89" customFormat="1" hidden="1">
      <c r="A71" s="351"/>
      <c r="B71" s="78"/>
      <c r="C71" s="201"/>
      <c r="D71" s="68">
        <f t="shared" si="0"/>
        <v>0</v>
      </c>
      <c r="E71" s="89" t="s">
        <v>193</v>
      </c>
    </row>
    <row r="72" spans="1:7" s="89" customFormat="1" hidden="1">
      <c r="A72" s="351"/>
      <c r="B72" s="78"/>
      <c r="C72" s="201"/>
      <c r="D72" s="68">
        <f t="shared" si="0"/>
        <v>0</v>
      </c>
      <c r="E72" s="89" t="s">
        <v>193</v>
      </c>
    </row>
    <row r="73" spans="1:7" s="89" customFormat="1" hidden="1">
      <c r="A73" s="351"/>
      <c r="B73" s="78"/>
      <c r="C73" s="201"/>
      <c r="D73" s="68">
        <f t="shared" si="0"/>
        <v>0</v>
      </c>
      <c r="E73" s="89" t="s">
        <v>193</v>
      </c>
      <c r="F73" s="78"/>
      <c r="G73" s="78"/>
    </row>
    <row r="74" spans="1:7" s="89" customFormat="1" hidden="1">
      <c r="A74" s="351"/>
      <c r="B74" s="78"/>
      <c r="C74" s="201"/>
      <c r="D74" s="68">
        <f t="shared" si="0"/>
        <v>0</v>
      </c>
      <c r="E74" s="89" t="s">
        <v>193</v>
      </c>
    </row>
    <row r="75" spans="1:7" s="89" customFormat="1" hidden="1">
      <c r="A75" s="351"/>
      <c r="B75" s="78"/>
      <c r="C75" s="201"/>
      <c r="D75" s="68">
        <f t="shared" si="0"/>
        <v>0</v>
      </c>
      <c r="E75" s="89" t="s">
        <v>193</v>
      </c>
    </row>
    <row r="76" spans="1:7" s="89" customFormat="1" hidden="1">
      <c r="A76" s="351"/>
      <c r="B76" s="78"/>
      <c r="C76" s="201"/>
      <c r="D76" s="68">
        <f t="shared" si="0"/>
        <v>0</v>
      </c>
      <c r="E76" s="89" t="s">
        <v>193</v>
      </c>
    </row>
    <row r="77" spans="1:7" s="89" customFormat="1" hidden="1">
      <c r="A77" s="351"/>
      <c r="B77" s="78"/>
      <c r="C77" s="201"/>
      <c r="D77" s="68">
        <f t="shared" si="0"/>
        <v>0</v>
      </c>
      <c r="E77" s="89" t="s">
        <v>193</v>
      </c>
      <c r="F77" s="78"/>
      <c r="G77" s="78"/>
    </row>
    <row r="78" spans="1:7" s="89" customFormat="1" hidden="1">
      <c r="A78" s="351"/>
      <c r="B78" s="78"/>
      <c r="C78" s="201"/>
      <c r="D78" s="68">
        <f t="shared" si="0"/>
        <v>0</v>
      </c>
      <c r="E78" s="89" t="s">
        <v>193</v>
      </c>
    </row>
    <row r="79" spans="1:7" s="89" customFormat="1" hidden="1">
      <c r="A79" s="351"/>
      <c r="B79" s="78"/>
      <c r="C79" s="201"/>
      <c r="D79" s="68">
        <f t="shared" si="0"/>
        <v>0</v>
      </c>
      <c r="E79" s="89" t="s">
        <v>193</v>
      </c>
    </row>
    <row r="80" spans="1:7" s="89" customFormat="1" hidden="1">
      <c r="A80" s="351"/>
      <c r="B80" s="78"/>
      <c r="C80" s="201"/>
      <c r="D80" s="68">
        <f t="shared" si="0"/>
        <v>0</v>
      </c>
      <c r="E80" s="89" t="s">
        <v>193</v>
      </c>
    </row>
    <row r="81" spans="1:7" s="89" customFormat="1" hidden="1">
      <c r="A81" s="351"/>
      <c r="B81" s="78"/>
      <c r="C81" s="201"/>
      <c r="D81" s="68">
        <f t="shared" si="0"/>
        <v>0</v>
      </c>
      <c r="E81" s="89" t="s">
        <v>193</v>
      </c>
      <c r="F81" s="78"/>
      <c r="G81" s="78"/>
    </row>
    <row r="82" spans="1:7" s="89" customFormat="1" hidden="1">
      <c r="A82" s="351"/>
      <c r="B82" s="78"/>
      <c r="C82" s="201"/>
      <c r="D82" s="68">
        <f t="shared" si="0"/>
        <v>0</v>
      </c>
      <c r="E82" s="89" t="s">
        <v>193</v>
      </c>
    </row>
    <row r="83" spans="1:7" s="89" customFormat="1" hidden="1">
      <c r="A83" s="351"/>
      <c r="B83" s="78"/>
      <c r="C83" s="201"/>
      <c r="D83" s="68">
        <f t="shared" si="0"/>
        <v>0</v>
      </c>
      <c r="E83" s="89" t="s">
        <v>193</v>
      </c>
    </row>
    <row r="84" spans="1:7" s="89" customFormat="1" hidden="1">
      <c r="A84" s="351"/>
      <c r="B84" s="78"/>
      <c r="C84" s="201"/>
      <c r="D84" s="68">
        <f t="shared" si="0"/>
        <v>0</v>
      </c>
      <c r="E84" s="89" t="s">
        <v>193</v>
      </c>
    </row>
    <row r="85" spans="1:7" s="89" customFormat="1" hidden="1">
      <c r="A85" s="351"/>
      <c r="B85" s="78"/>
      <c r="C85" s="201"/>
      <c r="D85" s="68">
        <f t="shared" ref="D85:D100" si="2">ROUND(B85*C85,2)</f>
        <v>0</v>
      </c>
      <c r="E85" s="89" t="s">
        <v>193</v>
      </c>
      <c r="F85" s="78"/>
      <c r="G85" s="78"/>
    </row>
    <row r="86" spans="1:7" s="89" customFormat="1" hidden="1">
      <c r="A86" s="351"/>
      <c r="B86" s="78"/>
      <c r="C86" s="201"/>
      <c r="D86" s="68">
        <f t="shared" si="2"/>
        <v>0</v>
      </c>
      <c r="E86" s="89" t="s">
        <v>193</v>
      </c>
    </row>
    <row r="87" spans="1:7" s="89" customFormat="1" hidden="1">
      <c r="A87" s="351"/>
      <c r="B87" s="78"/>
      <c r="C87" s="201"/>
      <c r="D87" s="68">
        <f t="shared" si="2"/>
        <v>0</v>
      </c>
      <c r="E87" s="89" t="s">
        <v>193</v>
      </c>
    </row>
    <row r="88" spans="1:7" s="89" customFormat="1" hidden="1">
      <c r="A88" s="351"/>
      <c r="B88" s="78"/>
      <c r="C88" s="201"/>
      <c r="D88" s="68">
        <f t="shared" si="2"/>
        <v>0</v>
      </c>
      <c r="E88" s="89" t="s">
        <v>193</v>
      </c>
    </row>
    <row r="89" spans="1:7" s="89" customFormat="1" hidden="1">
      <c r="A89" s="351"/>
      <c r="B89" s="78"/>
      <c r="C89" s="201"/>
      <c r="D89" s="68">
        <f t="shared" si="2"/>
        <v>0</v>
      </c>
      <c r="E89" s="89" t="s">
        <v>193</v>
      </c>
      <c r="F89" s="78"/>
      <c r="G89" s="78"/>
    </row>
    <row r="90" spans="1:7" s="89" customFormat="1" hidden="1">
      <c r="A90" s="351"/>
      <c r="B90" s="78"/>
      <c r="C90" s="201"/>
      <c r="D90" s="68">
        <f t="shared" si="2"/>
        <v>0</v>
      </c>
      <c r="E90" s="89" t="s">
        <v>193</v>
      </c>
    </row>
    <row r="91" spans="1:7" s="89" customFormat="1" hidden="1">
      <c r="A91" s="351"/>
      <c r="B91" s="78"/>
      <c r="C91" s="201"/>
      <c r="D91" s="68">
        <f t="shared" si="2"/>
        <v>0</v>
      </c>
      <c r="E91" s="89" t="s">
        <v>193</v>
      </c>
    </row>
    <row r="92" spans="1:7" s="89" customFormat="1" hidden="1">
      <c r="A92" s="351"/>
      <c r="B92" s="78"/>
      <c r="C92" s="201"/>
      <c r="D92" s="68">
        <f t="shared" si="2"/>
        <v>0</v>
      </c>
      <c r="E92" s="89" t="s">
        <v>193</v>
      </c>
    </row>
    <row r="93" spans="1:7" s="89" customFormat="1" hidden="1">
      <c r="A93" s="351"/>
      <c r="B93" s="78"/>
      <c r="C93" s="201"/>
      <c r="D93" s="68">
        <f t="shared" si="2"/>
        <v>0</v>
      </c>
      <c r="E93" s="89" t="s">
        <v>193</v>
      </c>
      <c r="F93" s="78"/>
      <c r="G93" s="78"/>
    </row>
    <row r="94" spans="1:7" s="89" customFormat="1" hidden="1">
      <c r="A94" s="351"/>
      <c r="B94" s="78"/>
      <c r="C94" s="201"/>
      <c r="D94" s="68">
        <f t="shared" si="2"/>
        <v>0</v>
      </c>
      <c r="E94" s="89" t="s">
        <v>193</v>
      </c>
    </row>
    <row r="95" spans="1:7" s="89" customFormat="1" hidden="1">
      <c r="A95" s="351"/>
      <c r="B95" s="78"/>
      <c r="C95" s="201"/>
      <c r="D95" s="68">
        <f t="shared" si="2"/>
        <v>0</v>
      </c>
      <c r="E95" s="89" t="s">
        <v>193</v>
      </c>
    </row>
    <row r="96" spans="1:7" s="89" customFormat="1" hidden="1">
      <c r="A96" s="351"/>
      <c r="B96" s="78"/>
      <c r="C96" s="201"/>
      <c r="D96" s="68">
        <f t="shared" si="2"/>
        <v>0</v>
      </c>
      <c r="E96" s="89" t="s">
        <v>193</v>
      </c>
    </row>
    <row r="97" spans="1:7" s="89" customFormat="1" hidden="1">
      <c r="A97" s="351"/>
      <c r="B97" s="78"/>
      <c r="C97" s="201"/>
      <c r="D97" s="68">
        <f t="shared" si="2"/>
        <v>0</v>
      </c>
      <c r="E97" s="89" t="s">
        <v>193</v>
      </c>
      <c r="F97" s="78"/>
      <c r="G97" s="78"/>
    </row>
    <row r="98" spans="1:7" s="89" customFormat="1" hidden="1">
      <c r="A98" s="351"/>
      <c r="B98" s="78"/>
      <c r="C98" s="201"/>
      <c r="D98" s="68">
        <f t="shared" si="2"/>
        <v>0</v>
      </c>
      <c r="E98" s="89" t="s">
        <v>193</v>
      </c>
    </row>
    <row r="99" spans="1:7" s="89" customFormat="1" hidden="1">
      <c r="A99" s="351"/>
      <c r="B99" s="78"/>
      <c r="C99" s="201"/>
      <c r="D99" s="68">
        <f t="shared" si="2"/>
        <v>0</v>
      </c>
      <c r="E99" s="89" t="s">
        <v>193</v>
      </c>
    </row>
    <row r="100" spans="1:7" s="89" customFormat="1" hidden="1">
      <c r="A100" s="351"/>
      <c r="B100" s="78"/>
      <c r="C100" s="201"/>
      <c r="D100" s="68">
        <f t="shared" si="2"/>
        <v>0</v>
      </c>
      <c r="E100" s="89" t="s">
        <v>193</v>
      </c>
    </row>
    <row r="101" spans="1:7" s="89" customFormat="1" hidden="1">
      <c r="A101" s="351"/>
      <c r="B101" s="78"/>
      <c r="C101" s="201"/>
      <c r="D101" s="68">
        <f t="shared" ref="D101:D116" si="3">ROUND(B101*C101,2)</f>
        <v>0</v>
      </c>
      <c r="E101" s="89" t="s">
        <v>193</v>
      </c>
      <c r="F101" s="78"/>
      <c r="G101" s="78"/>
    </row>
    <row r="102" spans="1:7" s="89" customFormat="1" hidden="1">
      <c r="A102" s="351"/>
      <c r="B102" s="78"/>
      <c r="C102" s="201"/>
      <c r="D102" s="68">
        <f t="shared" si="3"/>
        <v>0</v>
      </c>
      <c r="E102" s="89" t="s">
        <v>193</v>
      </c>
    </row>
    <row r="103" spans="1:7" s="89" customFormat="1" hidden="1">
      <c r="A103" s="351"/>
      <c r="B103" s="78"/>
      <c r="C103" s="201"/>
      <c r="D103" s="68">
        <f t="shared" si="3"/>
        <v>0</v>
      </c>
      <c r="E103" s="89" t="s">
        <v>193</v>
      </c>
    </row>
    <row r="104" spans="1:7" s="89" customFormat="1" hidden="1">
      <c r="A104" s="351"/>
      <c r="B104" s="78"/>
      <c r="C104" s="201"/>
      <c r="D104" s="68">
        <f t="shared" si="3"/>
        <v>0</v>
      </c>
      <c r="E104" s="89" t="s">
        <v>193</v>
      </c>
    </row>
    <row r="105" spans="1:7" s="89" customFormat="1" hidden="1">
      <c r="A105" s="351"/>
      <c r="B105" s="78"/>
      <c r="C105" s="201"/>
      <c r="D105" s="68">
        <f t="shared" si="3"/>
        <v>0</v>
      </c>
      <c r="E105" s="89" t="s">
        <v>193</v>
      </c>
      <c r="F105" s="78"/>
      <c r="G105" s="78"/>
    </row>
    <row r="106" spans="1:7" s="89" customFormat="1" hidden="1">
      <c r="A106" s="351"/>
      <c r="B106" s="78"/>
      <c r="C106" s="201"/>
      <c r="D106" s="68">
        <f t="shared" si="3"/>
        <v>0</v>
      </c>
      <c r="E106" s="89" t="s">
        <v>193</v>
      </c>
    </row>
    <row r="107" spans="1:7" s="89" customFormat="1" hidden="1">
      <c r="A107" s="351"/>
      <c r="B107" s="78"/>
      <c r="C107" s="201"/>
      <c r="D107" s="68">
        <f t="shared" si="3"/>
        <v>0</v>
      </c>
      <c r="E107" s="89" t="s">
        <v>193</v>
      </c>
    </row>
    <row r="108" spans="1:7" s="89" customFormat="1" hidden="1">
      <c r="A108" s="351"/>
      <c r="B108" s="78"/>
      <c r="C108" s="201"/>
      <c r="D108" s="68">
        <f t="shared" si="3"/>
        <v>0</v>
      </c>
      <c r="E108" s="89" t="s">
        <v>193</v>
      </c>
    </row>
    <row r="109" spans="1:7" s="89" customFormat="1" hidden="1">
      <c r="A109" s="351"/>
      <c r="B109" s="78"/>
      <c r="C109" s="201"/>
      <c r="D109" s="68">
        <f t="shared" si="3"/>
        <v>0</v>
      </c>
      <c r="E109" s="89" t="s">
        <v>193</v>
      </c>
      <c r="F109" s="78"/>
      <c r="G109" s="78"/>
    </row>
    <row r="110" spans="1:7" s="89" customFormat="1" hidden="1">
      <c r="A110" s="351"/>
      <c r="B110" s="78"/>
      <c r="C110" s="201"/>
      <c r="D110" s="68">
        <f t="shared" si="3"/>
        <v>0</v>
      </c>
      <c r="E110" s="89" t="s">
        <v>193</v>
      </c>
    </row>
    <row r="111" spans="1:7" s="89" customFormat="1" hidden="1">
      <c r="A111" s="351"/>
      <c r="B111" s="78"/>
      <c r="C111" s="201"/>
      <c r="D111" s="68">
        <f t="shared" si="3"/>
        <v>0</v>
      </c>
      <c r="E111" s="89" t="s">
        <v>193</v>
      </c>
    </row>
    <row r="112" spans="1:7" s="89" customFormat="1" hidden="1">
      <c r="A112" s="351"/>
      <c r="B112" s="78"/>
      <c r="C112" s="201"/>
      <c r="D112" s="68">
        <f t="shared" si="3"/>
        <v>0</v>
      </c>
      <c r="E112" s="89" t="s">
        <v>193</v>
      </c>
    </row>
    <row r="113" spans="1:7" s="89" customFormat="1" hidden="1">
      <c r="A113" s="351"/>
      <c r="B113" s="78"/>
      <c r="C113" s="201"/>
      <c r="D113" s="68">
        <f t="shared" si="3"/>
        <v>0</v>
      </c>
      <c r="E113" s="89" t="s">
        <v>193</v>
      </c>
      <c r="F113" s="78"/>
      <c r="G113" s="78"/>
    </row>
    <row r="114" spans="1:7" s="89" customFormat="1" hidden="1">
      <c r="A114" s="351"/>
      <c r="B114" s="78"/>
      <c r="C114" s="201"/>
      <c r="D114" s="68">
        <f t="shared" si="3"/>
        <v>0</v>
      </c>
      <c r="E114" s="89" t="s">
        <v>193</v>
      </c>
    </row>
    <row r="115" spans="1:7" s="89" customFormat="1" hidden="1">
      <c r="A115" s="351"/>
      <c r="B115" s="78"/>
      <c r="C115" s="201"/>
      <c r="D115" s="68">
        <f t="shared" si="3"/>
        <v>0</v>
      </c>
      <c r="E115" s="89" t="s">
        <v>193</v>
      </c>
    </row>
    <row r="116" spans="1:7" s="89" customFormat="1" hidden="1">
      <c r="A116" s="351"/>
      <c r="B116" s="78"/>
      <c r="C116" s="201"/>
      <c r="D116" s="68">
        <f t="shared" si="3"/>
        <v>0</v>
      </c>
      <c r="E116" s="89" t="s">
        <v>193</v>
      </c>
    </row>
    <row r="117" spans="1:7" s="89" customFormat="1" hidden="1">
      <c r="A117" s="351"/>
      <c r="B117" s="78"/>
      <c r="C117" s="201"/>
      <c r="D117" s="68">
        <f t="shared" si="0"/>
        <v>0</v>
      </c>
      <c r="E117" s="89" t="s">
        <v>193</v>
      </c>
      <c r="F117" s="78"/>
      <c r="G117" s="78"/>
    </row>
    <row r="118" spans="1:7" s="89" customFormat="1" hidden="1">
      <c r="A118" s="351"/>
      <c r="B118" s="78"/>
      <c r="C118" s="201"/>
      <c r="D118" s="68">
        <f t="shared" si="0"/>
        <v>0</v>
      </c>
      <c r="E118" s="89" t="s">
        <v>193</v>
      </c>
    </row>
    <row r="119" spans="1:7" s="89" customFormat="1" hidden="1">
      <c r="A119" s="351"/>
      <c r="B119" s="78"/>
      <c r="C119" s="201"/>
      <c r="D119" s="68">
        <f t="shared" si="0"/>
        <v>0</v>
      </c>
      <c r="E119" s="89" t="s">
        <v>193</v>
      </c>
    </row>
    <row r="120" spans="1:7" s="89" customFormat="1" hidden="1">
      <c r="A120" s="351"/>
      <c r="B120" s="78"/>
      <c r="C120" s="201"/>
      <c r="D120" s="68">
        <f t="shared" si="0"/>
        <v>0</v>
      </c>
      <c r="E120" s="89" t="s">
        <v>193</v>
      </c>
    </row>
    <row r="121" spans="1:7" s="89" customFormat="1" hidden="1">
      <c r="A121" s="351"/>
      <c r="B121" s="78"/>
      <c r="C121" s="201"/>
      <c r="D121" s="68">
        <f t="shared" ref="D121:D124" si="4">ROUND(B121*C121,2)</f>
        <v>0</v>
      </c>
      <c r="E121" s="89" t="s">
        <v>193</v>
      </c>
      <c r="F121" s="78"/>
      <c r="G121" s="78"/>
    </row>
    <row r="122" spans="1:7" s="89" customFormat="1" hidden="1">
      <c r="A122" s="351"/>
      <c r="B122" s="78"/>
      <c r="C122" s="201"/>
      <c r="D122" s="68">
        <f t="shared" si="4"/>
        <v>0</v>
      </c>
      <c r="E122" s="89" t="s">
        <v>193</v>
      </c>
    </row>
    <row r="123" spans="1:7" s="89" customFormat="1" hidden="1">
      <c r="A123" s="351"/>
      <c r="B123" s="78"/>
      <c r="C123" s="201"/>
      <c r="D123" s="68">
        <f t="shared" si="4"/>
        <v>0</v>
      </c>
      <c r="E123" s="89" t="s">
        <v>193</v>
      </c>
    </row>
    <row r="124" spans="1:7" s="89" customFormat="1" hidden="1">
      <c r="A124" s="351"/>
      <c r="B124" s="78"/>
      <c r="C124" s="201"/>
      <c r="D124" s="68">
        <f t="shared" si="4"/>
        <v>0</v>
      </c>
      <c r="E124" s="89" t="s">
        <v>193</v>
      </c>
    </row>
    <row r="125" spans="1:7" s="89" customFormat="1" hidden="1">
      <c r="A125" s="351"/>
      <c r="B125" s="78"/>
      <c r="C125" s="201"/>
      <c r="D125" s="68">
        <f t="shared" ref="D125:D128" si="5">ROUND(B125*C125,2)</f>
        <v>0</v>
      </c>
      <c r="E125" s="89" t="s">
        <v>193</v>
      </c>
      <c r="F125" s="78"/>
      <c r="G125" s="78"/>
    </row>
    <row r="126" spans="1:7" s="89" customFormat="1" hidden="1">
      <c r="A126" s="351"/>
      <c r="B126" s="78"/>
      <c r="C126" s="201"/>
      <c r="D126" s="68">
        <f t="shared" si="5"/>
        <v>0</v>
      </c>
      <c r="E126" s="89" t="s">
        <v>193</v>
      </c>
    </row>
    <row r="127" spans="1:7" s="89" customFormat="1" hidden="1">
      <c r="A127" s="351"/>
      <c r="B127" s="78"/>
      <c r="C127" s="201"/>
      <c r="D127" s="68">
        <f t="shared" si="5"/>
        <v>0</v>
      </c>
      <c r="E127" s="89" t="s">
        <v>193</v>
      </c>
    </row>
    <row r="128" spans="1:7" s="89" customFormat="1" hidden="1">
      <c r="A128" s="351"/>
      <c r="B128" s="78"/>
      <c r="C128" s="201"/>
      <c r="D128" s="68">
        <f t="shared" si="5"/>
        <v>0</v>
      </c>
      <c r="E128" s="89" t="s">
        <v>193</v>
      </c>
    </row>
    <row r="129" spans="1:7" s="89" customFormat="1" hidden="1">
      <c r="A129" s="351"/>
      <c r="B129" s="78"/>
      <c r="C129" s="201"/>
      <c r="D129" s="68">
        <f t="shared" si="0"/>
        <v>0</v>
      </c>
      <c r="E129" s="89" t="s">
        <v>193</v>
      </c>
      <c r="F129" s="78"/>
      <c r="G129" s="78"/>
    </row>
    <row r="130" spans="1:7" s="89" customFormat="1" hidden="1">
      <c r="A130" s="351"/>
      <c r="B130" s="78"/>
      <c r="C130" s="201"/>
      <c r="D130" s="68">
        <f t="shared" si="0"/>
        <v>0</v>
      </c>
      <c r="E130" s="89" t="s">
        <v>193</v>
      </c>
    </row>
    <row r="131" spans="1:7" s="89" customFormat="1" hidden="1">
      <c r="A131" s="351"/>
      <c r="B131" s="78"/>
      <c r="C131" s="201"/>
      <c r="D131" s="68">
        <f t="shared" si="0"/>
        <v>0</v>
      </c>
      <c r="E131" s="89" t="s">
        <v>193</v>
      </c>
    </row>
    <row r="132" spans="1:7" s="89" customFormat="1" hidden="1">
      <c r="A132" s="351"/>
      <c r="B132" s="78"/>
      <c r="C132" s="201"/>
      <c r="D132" s="68">
        <f t="shared" si="0"/>
        <v>0</v>
      </c>
      <c r="E132" s="89" t="s">
        <v>193</v>
      </c>
    </row>
    <row r="133" spans="1:7" s="89" customFormat="1">
      <c r="A133" s="351"/>
      <c r="B133" s="78"/>
      <c r="C133" s="201"/>
      <c r="D133" s="215">
        <f>ROUND(B133*C133,2)</f>
        <v>0</v>
      </c>
      <c r="E133" s="89" t="s">
        <v>193</v>
      </c>
    </row>
    <row r="134" spans="1:7" s="89" customFormat="1">
      <c r="A134" s="351"/>
      <c r="B134" s="162"/>
      <c r="C134" s="172" t="s">
        <v>194</v>
      </c>
      <c r="D134" s="224">
        <f>ROUND(SUBTOTAL(109,D4:D133),2)</f>
        <v>0</v>
      </c>
      <c r="E134" s="89" t="s">
        <v>193</v>
      </c>
      <c r="G134" s="349" t="s">
        <v>210</v>
      </c>
    </row>
    <row r="135" spans="1:7" s="89" customFormat="1">
      <c r="A135" s="351"/>
      <c r="C135" s="113"/>
      <c r="D135" s="221"/>
      <c r="E135" s="89" t="s">
        <v>196</v>
      </c>
    </row>
    <row r="136" spans="1:7" s="89" customFormat="1">
      <c r="A136" s="351"/>
      <c r="B136" s="78"/>
      <c r="C136" s="201"/>
      <c r="D136" s="68">
        <f>ROUND(B136*C136,2)</f>
        <v>0</v>
      </c>
      <c r="E136" s="89" t="s">
        <v>196</v>
      </c>
    </row>
    <row r="137" spans="1:7" s="89" customFormat="1">
      <c r="A137" s="351"/>
      <c r="B137" s="78"/>
      <c r="C137" s="201"/>
      <c r="D137" s="68">
        <f t="shared" ref="D137:D200" si="6">ROUND(B137*C137,2)</f>
        <v>0</v>
      </c>
      <c r="E137" s="89" t="s">
        <v>196</v>
      </c>
      <c r="F137" s="78"/>
      <c r="G137" s="78"/>
    </row>
    <row r="138" spans="1:7" s="89" customFormat="1">
      <c r="A138" s="351"/>
      <c r="B138" s="78"/>
      <c r="C138" s="201"/>
      <c r="D138" s="68">
        <f t="shared" si="6"/>
        <v>0</v>
      </c>
      <c r="E138" s="89" t="s">
        <v>196</v>
      </c>
    </row>
    <row r="139" spans="1:7" s="89" customFormat="1" hidden="1">
      <c r="A139" s="351"/>
      <c r="B139" s="78"/>
      <c r="C139" s="201"/>
      <c r="D139" s="68">
        <f t="shared" si="6"/>
        <v>0</v>
      </c>
      <c r="E139" s="89" t="s">
        <v>196</v>
      </c>
    </row>
    <row r="140" spans="1:7" s="89" customFormat="1" hidden="1">
      <c r="A140" s="351"/>
      <c r="B140" s="78"/>
      <c r="C140" s="201"/>
      <c r="D140" s="68">
        <f t="shared" si="6"/>
        <v>0</v>
      </c>
      <c r="E140" s="89" t="s">
        <v>196</v>
      </c>
    </row>
    <row r="141" spans="1:7" s="89" customFormat="1" hidden="1">
      <c r="A141" s="351"/>
      <c r="B141" s="78"/>
      <c r="C141" s="201"/>
      <c r="D141" s="68">
        <f t="shared" si="6"/>
        <v>0</v>
      </c>
      <c r="E141" s="89" t="s">
        <v>196</v>
      </c>
      <c r="F141" s="78"/>
      <c r="G141" s="78"/>
    </row>
    <row r="142" spans="1:7" s="89" customFormat="1" hidden="1">
      <c r="A142" s="351"/>
      <c r="B142" s="78"/>
      <c r="C142" s="201"/>
      <c r="D142" s="68">
        <f t="shared" si="6"/>
        <v>0</v>
      </c>
      <c r="E142" s="89" t="s">
        <v>196</v>
      </c>
    </row>
    <row r="143" spans="1:7" s="89" customFormat="1" hidden="1">
      <c r="A143" s="351"/>
      <c r="B143" s="78"/>
      <c r="C143" s="201"/>
      <c r="D143" s="68">
        <f t="shared" si="6"/>
        <v>0</v>
      </c>
      <c r="E143" s="89" t="s">
        <v>196</v>
      </c>
    </row>
    <row r="144" spans="1:7" s="89" customFormat="1" hidden="1">
      <c r="A144" s="351"/>
      <c r="B144" s="78"/>
      <c r="C144" s="201"/>
      <c r="D144" s="68">
        <f t="shared" si="6"/>
        <v>0</v>
      </c>
      <c r="E144" s="89" t="s">
        <v>196</v>
      </c>
    </row>
    <row r="145" spans="1:7" s="89" customFormat="1" hidden="1">
      <c r="A145" s="351"/>
      <c r="B145" s="78"/>
      <c r="C145" s="201"/>
      <c r="D145" s="68">
        <f t="shared" si="6"/>
        <v>0</v>
      </c>
      <c r="E145" s="89" t="s">
        <v>196</v>
      </c>
      <c r="F145" s="78"/>
      <c r="G145" s="78"/>
    </row>
    <row r="146" spans="1:7" s="89" customFormat="1" hidden="1">
      <c r="A146" s="351"/>
      <c r="B146" s="78"/>
      <c r="C146" s="201"/>
      <c r="D146" s="68">
        <f t="shared" si="6"/>
        <v>0</v>
      </c>
      <c r="E146" s="89" t="s">
        <v>196</v>
      </c>
    </row>
    <row r="147" spans="1:7" s="89" customFormat="1" hidden="1">
      <c r="A147" s="351"/>
      <c r="B147" s="78"/>
      <c r="C147" s="201"/>
      <c r="D147" s="68">
        <f t="shared" si="6"/>
        <v>0</v>
      </c>
      <c r="E147" s="89" t="s">
        <v>196</v>
      </c>
    </row>
    <row r="148" spans="1:7" s="89" customFormat="1" hidden="1">
      <c r="A148" s="351"/>
      <c r="B148" s="78"/>
      <c r="C148" s="201"/>
      <c r="D148" s="68">
        <f t="shared" si="6"/>
        <v>0</v>
      </c>
      <c r="E148" s="89" t="s">
        <v>196</v>
      </c>
    </row>
    <row r="149" spans="1:7" s="89" customFormat="1" hidden="1">
      <c r="A149" s="351"/>
      <c r="B149" s="78"/>
      <c r="C149" s="201"/>
      <c r="D149" s="68">
        <f t="shared" si="6"/>
        <v>0</v>
      </c>
      <c r="E149" s="89" t="s">
        <v>196</v>
      </c>
      <c r="F149" s="78"/>
      <c r="G149" s="78"/>
    </row>
    <row r="150" spans="1:7" s="89" customFormat="1" hidden="1">
      <c r="A150" s="351"/>
      <c r="B150" s="78"/>
      <c r="C150" s="201"/>
      <c r="D150" s="68">
        <f t="shared" si="6"/>
        <v>0</v>
      </c>
      <c r="E150" s="89" t="s">
        <v>196</v>
      </c>
    </row>
    <row r="151" spans="1:7" s="89" customFormat="1" hidden="1">
      <c r="A151" s="351"/>
      <c r="B151" s="78"/>
      <c r="C151" s="201"/>
      <c r="D151" s="68">
        <f t="shared" si="6"/>
        <v>0</v>
      </c>
      <c r="E151" s="89" t="s">
        <v>196</v>
      </c>
    </row>
    <row r="152" spans="1:7" s="89" customFormat="1" hidden="1">
      <c r="A152" s="351"/>
      <c r="B152" s="78"/>
      <c r="C152" s="201"/>
      <c r="D152" s="68">
        <f t="shared" si="6"/>
        <v>0</v>
      </c>
      <c r="E152" s="89" t="s">
        <v>196</v>
      </c>
    </row>
    <row r="153" spans="1:7" s="89" customFormat="1" hidden="1">
      <c r="A153" s="351"/>
      <c r="B153" s="78"/>
      <c r="C153" s="201"/>
      <c r="D153" s="68">
        <f t="shared" si="6"/>
        <v>0</v>
      </c>
      <c r="E153" s="89" t="s">
        <v>196</v>
      </c>
      <c r="F153" s="78"/>
      <c r="G153" s="78"/>
    </row>
    <row r="154" spans="1:7" s="89" customFormat="1" hidden="1">
      <c r="A154" s="351"/>
      <c r="B154" s="78"/>
      <c r="C154" s="201"/>
      <c r="D154" s="68">
        <f t="shared" si="6"/>
        <v>0</v>
      </c>
      <c r="E154" s="89" t="s">
        <v>196</v>
      </c>
    </row>
    <row r="155" spans="1:7" s="89" customFormat="1" hidden="1">
      <c r="A155" s="351"/>
      <c r="B155" s="78"/>
      <c r="C155" s="201"/>
      <c r="D155" s="68">
        <f t="shared" si="6"/>
        <v>0</v>
      </c>
      <c r="E155" s="89" t="s">
        <v>196</v>
      </c>
    </row>
    <row r="156" spans="1:7" s="89" customFormat="1" hidden="1">
      <c r="A156" s="351"/>
      <c r="B156" s="78"/>
      <c r="C156" s="201"/>
      <c r="D156" s="68">
        <f t="shared" si="6"/>
        <v>0</v>
      </c>
      <c r="E156" s="89" t="s">
        <v>196</v>
      </c>
    </row>
    <row r="157" spans="1:7" s="89" customFormat="1" hidden="1">
      <c r="A157" s="351"/>
      <c r="B157" s="78"/>
      <c r="C157" s="201"/>
      <c r="D157" s="68">
        <f t="shared" si="6"/>
        <v>0</v>
      </c>
      <c r="E157" s="89" t="s">
        <v>196</v>
      </c>
      <c r="F157" s="78"/>
      <c r="G157" s="78"/>
    </row>
    <row r="158" spans="1:7" s="89" customFormat="1" hidden="1">
      <c r="A158" s="351"/>
      <c r="B158" s="78"/>
      <c r="C158" s="201"/>
      <c r="D158" s="68">
        <f t="shared" si="6"/>
        <v>0</v>
      </c>
      <c r="E158" s="89" t="s">
        <v>196</v>
      </c>
    </row>
    <row r="159" spans="1:7" s="89" customFormat="1" hidden="1">
      <c r="A159" s="351"/>
      <c r="B159" s="78"/>
      <c r="C159" s="201"/>
      <c r="D159" s="68">
        <f t="shared" si="6"/>
        <v>0</v>
      </c>
      <c r="E159" s="89" t="s">
        <v>196</v>
      </c>
    </row>
    <row r="160" spans="1:7" s="89" customFormat="1" hidden="1">
      <c r="A160" s="351"/>
      <c r="B160" s="78"/>
      <c r="C160" s="201"/>
      <c r="D160" s="68">
        <f t="shared" si="6"/>
        <v>0</v>
      </c>
      <c r="E160" s="89" t="s">
        <v>196</v>
      </c>
    </row>
    <row r="161" spans="1:7" s="89" customFormat="1" hidden="1">
      <c r="A161" s="351"/>
      <c r="B161" s="78"/>
      <c r="C161" s="201"/>
      <c r="D161" s="68">
        <f t="shared" si="6"/>
        <v>0</v>
      </c>
      <c r="E161" s="89" t="s">
        <v>196</v>
      </c>
      <c r="F161" s="78"/>
      <c r="G161" s="78"/>
    </row>
    <row r="162" spans="1:7" s="89" customFormat="1" hidden="1">
      <c r="A162" s="351"/>
      <c r="B162" s="78"/>
      <c r="C162" s="201"/>
      <c r="D162" s="68">
        <f t="shared" si="6"/>
        <v>0</v>
      </c>
      <c r="E162" s="89" t="s">
        <v>196</v>
      </c>
    </row>
    <row r="163" spans="1:7" s="89" customFormat="1" hidden="1">
      <c r="A163" s="351"/>
      <c r="B163" s="78"/>
      <c r="C163" s="201"/>
      <c r="D163" s="68">
        <f t="shared" si="6"/>
        <v>0</v>
      </c>
      <c r="E163" s="89" t="s">
        <v>196</v>
      </c>
    </row>
    <row r="164" spans="1:7" s="89" customFormat="1" hidden="1">
      <c r="A164" s="351"/>
      <c r="B164" s="78"/>
      <c r="C164" s="201"/>
      <c r="D164" s="68">
        <f t="shared" si="6"/>
        <v>0</v>
      </c>
      <c r="E164" s="89" t="s">
        <v>196</v>
      </c>
    </row>
    <row r="165" spans="1:7" s="89" customFormat="1" hidden="1">
      <c r="A165" s="351"/>
      <c r="B165" s="78"/>
      <c r="C165" s="201"/>
      <c r="D165" s="68">
        <f t="shared" si="6"/>
        <v>0</v>
      </c>
      <c r="E165" s="89" t="s">
        <v>196</v>
      </c>
      <c r="F165" s="78"/>
      <c r="G165" s="78"/>
    </row>
    <row r="166" spans="1:7" s="89" customFormat="1" hidden="1">
      <c r="A166" s="351"/>
      <c r="B166" s="78"/>
      <c r="C166" s="201"/>
      <c r="D166" s="68">
        <f t="shared" si="6"/>
        <v>0</v>
      </c>
      <c r="E166" s="89" t="s">
        <v>196</v>
      </c>
    </row>
    <row r="167" spans="1:7" s="89" customFormat="1" hidden="1">
      <c r="A167" s="351"/>
      <c r="B167" s="78"/>
      <c r="C167" s="201"/>
      <c r="D167" s="68">
        <f t="shared" si="6"/>
        <v>0</v>
      </c>
      <c r="E167" s="89" t="s">
        <v>196</v>
      </c>
    </row>
    <row r="168" spans="1:7" s="89" customFormat="1" hidden="1">
      <c r="A168" s="351"/>
      <c r="B168" s="78"/>
      <c r="C168" s="201"/>
      <c r="D168" s="68">
        <f t="shared" si="6"/>
        <v>0</v>
      </c>
      <c r="E168" s="89" t="s">
        <v>196</v>
      </c>
    </row>
    <row r="169" spans="1:7" s="89" customFormat="1" hidden="1">
      <c r="A169" s="351"/>
      <c r="B169" s="78"/>
      <c r="C169" s="201"/>
      <c r="D169" s="68">
        <f t="shared" si="6"/>
        <v>0</v>
      </c>
      <c r="E169" s="89" t="s">
        <v>196</v>
      </c>
      <c r="F169" s="78"/>
      <c r="G169" s="78"/>
    </row>
    <row r="170" spans="1:7" s="89" customFormat="1" hidden="1">
      <c r="A170" s="351"/>
      <c r="B170" s="78"/>
      <c r="C170" s="201"/>
      <c r="D170" s="68">
        <f t="shared" si="6"/>
        <v>0</v>
      </c>
      <c r="E170" s="89" t="s">
        <v>196</v>
      </c>
    </row>
    <row r="171" spans="1:7" s="89" customFormat="1" hidden="1">
      <c r="A171" s="351"/>
      <c r="B171" s="78"/>
      <c r="C171" s="201"/>
      <c r="D171" s="68">
        <f t="shared" si="6"/>
        <v>0</v>
      </c>
      <c r="E171" s="89" t="s">
        <v>196</v>
      </c>
    </row>
    <row r="172" spans="1:7" s="89" customFormat="1" hidden="1">
      <c r="A172" s="351"/>
      <c r="B172" s="78"/>
      <c r="C172" s="201"/>
      <c r="D172" s="68">
        <f t="shared" si="6"/>
        <v>0</v>
      </c>
      <c r="E172" s="89" t="s">
        <v>196</v>
      </c>
    </row>
    <row r="173" spans="1:7" s="89" customFormat="1" hidden="1">
      <c r="A173" s="351"/>
      <c r="B173" s="78"/>
      <c r="C173" s="201"/>
      <c r="D173" s="68">
        <f t="shared" si="6"/>
        <v>0</v>
      </c>
      <c r="E173" s="89" t="s">
        <v>196</v>
      </c>
      <c r="F173" s="78"/>
      <c r="G173" s="78"/>
    </row>
    <row r="174" spans="1:7" s="89" customFormat="1" hidden="1">
      <c r="A174" s="351"/>
      <c r="B174" s="78"/>
      <c r="C174" s="201"/>
      <c r="D174" s="68">
        <f t="shared" si="6"/>
        <v>0</v>
      </c>
      <c r="E174" s="89" t="s">
        <v>196</v>
      </c>
    </row>
    <row r="175" spans="1:7" s="89" customFormat="1" hidden="1">
      <c r="A175" s="351"/>
      <c r="B175" s="78"/>
      <c r="C175" s="201"/>
      <c r="D175" s="68">
        <f t="shared" si="6"/>
        <v>0</v>
      </c>
      <c r="E175" s="89" t="s">
        <v>196</v>
      </c>
    </row>
    <row r="176" spans="1:7" s="89" customFormat="1" hidden="1">
      <c r="A176" s="351"/>
      <c r="B176" s="78"/>
      <c r="C176" s="201"/>
      <c r="D176" s="68">
        <f t="shared" si="6"/>
        <v>0</v>
      </c>
      <c r="E176" s="89" t="s">
        <v>196</v>
      </c>
    </row>
    <row r="177" spans="1:7" s="89" customFormat="1" hidden="1">
      <c r="A177" s="351"/>
      <c r="B177" s="78"/>
      <c r="C177" s="201"/>
      <c r="D177" s="68">
        <f t="shared" si="6"/>
        <v>0</v>
      </c>
      <c r="E177" s="89" t="s">
        <v>196</v>
      </c>
      <c r="F177" s="78"/>
      <c r="G177" s="78"/>
    </row>
    <row r="178" spans="1:7" s="89" customFormat="1" hidden="1">
      <c r="A178" s="351"/>
      <c r="B178" s="78"/>
      <c r="C178" s="201"/>
      <c r="D178" s="68">
        <f t="shared" si="6"/>
        <v>0</v>
      </c>
      <c r="E178" s="89" t="s">
        <v>196</v>
      </c>
    </row>
    <row r="179" spans="1:7" s="89" customFormat="1" hidden="1">
      <c r="A179" s="351"/>
      <c r="B179" s="78"/>
      <c r="C179" s="201"/>
      <c r="D179" s="68">
        <f t="shared" si="6"/>
        <v>0</v>
      </c>
      <c r="E179" s="89" t="s">
        <v>196</v>
      </c>
    </row>
    <row r="180" spans="1:7" s="89" customFormat="1" hidden="1">
      <c r="A180" s="351"/>
      <c r="B180" s="78"/>
      <c r="C180" s="201"/>
      <c r="D180" s="68">
        <f t="shared" si="6"/>
        <v>0</v>
      </c>
      <c r="E180" s="89" t="s">
        <v>196</v>
      </c>
    </row>
    <row r="181" spans="1:7" s="89" customFormat="1" hidden="1">
      <c r="A181" s="351"/>
      <c r="B181" s="78"/>
      <c r="C181" s="201"/>
      <c r="D181" s="68">
        <f t="shared" si="6"/>
        <v>0</v>
      </c>
      <c r="E181" s="89" t="s">
        <v>196</v>
      </c>
      <c r="F181" s="78"/>
      <c r="G181" s="78"/>
    </row>
    <row r="182" spans="1:7" s="89" customFormat="1" hidden="1">
      <c r="A182" s="351"/>
      <c r="B182" s="78"/>
      <c r="C182" s="201"/>
      <c r="D182" s="68">
        <f t="shared" si="6"/>
        <v>0</v>
      </c>
      <c r="E182" s="89" t="s">
        <v>196</v>
      </c>
    </row>
    <row r="183" spans="1:7" s="89" customFormat="1" hidden="1">
      <c r="A183" s="351"/>
      <c r="B183" s="78"/>
      <c r="C183" s="201"/>
      <c r="D183" s="68">
        <f t="shared" si="6"/>
        <v>0</v>
      </c>
      <c r="E183" s="89" t="s">
        <v>196</v>
      </c>
    </row>
    <row r="184" spans="1:7" s="89" customFormat="1" hidden="1">
      <c r="A184" s="351"/>
      <c r="B184" s="78"/>
      <c r="C184" s="201"/>
      <c r="D184" s="68">
        <f t="shared" si="6"/>
        <v>0</v>
      </c>
      <c r="E184" s="89" t="s">
        <v>196</v>
      </c>
    </row>
    <row r="185" spans="1:7" s="89" customFormat="1" hidden="1">
      <c r="A185" s="351"/>
      <c r="B185" s="78"/>
      <c r="C185" s="201"/>
      <c r="D185" s="68">
        <f t="shared" si="6"/>
        <v>0</v>
      </c>
      <c r="E185" s="89" t="s">
        <v>196</v>
      </c>
      <c r="F185" s="78"/>
      <c r="G185" s="78"/>
    </row>
    <row r="186" spans="1:7" s="89" customFormat="1" hidden="1">
      <c r="A186" s="351"/>
      <c r="B186" s="78"/>
      <c r="C186" s="201"/>
      <c r="D186" s="68">
        <f t="shared" si="6"/>
        <v>0</v>
      </c>
      <c r="E186" s="89" t="s">
        <v>196</v>
      </c>
    </row>
    <row r="187" spans="1:7" s="89" customFormat="1" hidden="1">
      <c r="A187" s="351"/>
      <c r="B187" s="78"/>
      <c r="C187" s="201"/>
      <c r="D187" s="68">
        <f t="shared" si="6"/>
        <v>0</v>
      </c>
      <c r="E187" s="89" t="s">
        <v>196</v>
      </c>
    </row>
    <row r="188" spans="1:7" s="89" customFormat="1" hidden="1">
      <c r="A188" s="351"/>
      <c r="B188" s="78"/>
      <c r="C188" s="201"/>
      <c r="D188" s="68">
        <f t="shared" si="6"/>
        <v>0</v>
      </c>
      <c r="E188" s="89" t="s">
        <v>196</v>
      </c>
    </row>
    <row r="189" spans="1:7" s="89" customFormat="1" hidden="1">
      <c r="A189" s="351"/>
      <c r="B189" s="78"/>
      <c r="C189" s="201"/>
      <c r="D189" s="68">
        <f t="shared" si="6"/>
        <v>0</v>
      </c>
      <c r="E189" s="89" t="s">
        <v>196</v>
      </c>
      <c r="F189" s="78"/>
      <c r="G189" s="78"/>
    </row>
    <row r="190" spans="1:7" s="89" customFormat="1" hidden="1">
      <c r="A190" s="351"/>
      <c r="B190" s="78"/>
      <c r="C190" s="201"/>
      <c r="D190" s="68">
        <f t="shared" si="6"/>
        <v>0</v>
      </c>
      <c r="E190" s="89" t="s">
        <v>196</v>
      </c>
    </row>
    <row r="191" spans="1:7" s="89" customFormat="1" hidden="1">
      <c r="A191" s="351"/>
      <c r="B191" s="78"/>
      <c r="C191" s="201"/>
      <c r="D191" s="68">
        <f t="shared" si="6"/>
        <v>0</v>
      </c>
      <c r="E191" s="89" t="s">
        <v>196</v>
      </c>
    </row>
    <row r="192" spans="1:7" s="89" customFormat="1" hidden="1">
      <c r="A192" s="351"/>
      <c r="B192" s="78"/>
      <c r="C192" s="201"/>
      <c r="D192" s="68">
        <f t="shared" si="6"/>
        <v>0</v>
      </c>
      <c r="E192" s="89" t="s">
        <v>196</v>
      </c>
    </row>
    <row r="193" spans="1:7" s="89" customFormat="1" hidden="1">
      <c r="A193" s="351"/>
      <c r="B193" s="78"/>
      <c r="C193" s="201"/>
      <c r="D193" s="68">
        <f t="shared" si="6"/>
        <v>0</v>
      </c>
      <c r="E193" s="89" t="s">
        <v>196</v>
      </c>
      <c r="F193" s="78"/>
      <c r="G193" s="78"/>
    </row>
    <row r="194" spans="1:7" s="89" customFormat="1" hidden="1">
      <c r="A194" s="351"/>
      <c r="B194" s="78"/>
      <c r="C194" s="201"/>
      <c r="D194" s="68">
        <f t="shared" si="6"/>
        <v>0</v>
      </c>
      <c r="E194" s="89" t="s">
        <v>196</v>
      </c>
    </row>
    <row r="195" spans="1:7" s="89" customFormat="1" hidden="1">
      <c r="A195" s="351"/>
      <c r="B195" s="78"/>
      <c r="C195" s="201"/>
      <c r="D195" s="68">
        <f t="shared" si="6"/>
        <v>0</v>
      </c>
      <c r="E195" s="89" t="s">
        <v>196</v>
      </c>
    </row>
    <row r="196" spans="1:7" s="89" customFormat="1" hidden="1">
      <c r="A196" s="351"/>
      <c r="B196" s="78"/>
      <c r="C196" s="201"/>
      <c r="D196" s="68">
        <f t="shared" si="6"/>
        <v>0</v>
      </c>
      <c r="E196" s="89" t="s">
        <v>196</v>
      </c>
    </row>
    <row r="197" spans="1:7" s="89" customFormat="1" hidden="1">
      <c r="A197" s="351"/>
      <c r="B197" s="78"/>
      <c r="C197" s="201"/>
      <c r="D197" s="68">
        <f t="shared" si="6"/>
        <v>0</v>
      </c>
      <c r="E197" s="89" t="s">
        <v>196</v>
      </c>
      <c r="F197" s="78"/>
      <c r="G197" s="78"/>
    </row>
    <row r="198" spans="1:7" s="89" customFormat="1" hidden="1">
      <c r="A198" s="351"/>
      <c r="B198" s="78"/>
      <c r="C198" s="201"/>
      <c r="D198" s="68">
        <f t="shared" si="6"/>
        <v>0</v>
      </c>
      <c r="E198" s="89" t="s">
        <v>196</v>
      </c>
    </row>
    <row r="199" spans="1:7" s="89" customFormat="1" hidden="1">
      <c r="A199" s="351"/>
      <c r="B199" s="78"/>
      <c r="C199" s="201"/>
      <c r="D199" s="68">
        <f t="shared" si="6"/>
        <v>0</v>
      </c>
      <c r="E199" s="89" t="s">
        <v>196</v>
      </c>
    </row>
    <row r="200" spans="1:7" s="89" customFormat="1" hidden="1">
      <c r="A200" s="351"/>
      <c r="B200" s="78"/>
      <c r="C200" s="201"/>
      <c r="D200" s="68">
        <f t="shared" si="6"/>
        <v>0</v>
      </c>
      <c r="E200" s="89" t="s">
        <v>196</v>
      </c>
    </row>
    <row r="201" spans="1:7" s="89" customFormat="1" hidden="1">
      <c r="A201" s="351"/>
      <c r="B201" s="78"/>
      <c r="C201" s="201"/>
      <c r="D201" s="68">
        <f t="shared" ref="D201:D264" si="7">ROUND(B201*C201,2)</f>
        <v>0</v>
      </c>
      <c r="E201" s="89" t="s">
        <v>196</v>
      </c>
      <c r="F201" s="78"/>
      <c r="G201" s="78"/>
    </row>
    <row r="202" spans="1:7" s="89" customFormat="1" hidden="1">
      <c r="A202" s="351"/>
      <c r="B202" s="78"/>
      <c r="C202" s="201"/>
      <c r="D202" s="68">
        <f t="shared" si="7"/>
        <v>0</v>
      </c>
      <c r="E202" s="89" t="s">
        <v>196</v>
      </c>
    </row>
    <row r="203" spans="1:7" s="89" customFormat="1" hidden="1">
      <c r="A203" s="351"/>
      <c r="B203" s="78"/>
      <c r="C203" s="201"/>
      <c r="D203" s="68">
        <f t="shared" si="7"/>
        <v>0</v>
      </c>
      <c r="E203" s="89" t="s">
        <v>196</v>
      </c>
    </row>
    <row r="204" spans="1:7" s="89" customFormat="1" hidden="1">
      <c r="A204" s="351"/>
      <c r="B204" s="78"/>
      <c r="C204" s="201"/>
      <c r="D204" s="68">
        <f t="shared" si="7"/>
        <v>0</v>
      </c>
      <c r="E204" s="89" t="s">
        <v>196</v>
      </c>
    </row>
    <row r="205" spans="1:7" s="89" customFormat="1" hidden="1">
      <c r="A205" s="351"/>
      <c r="B205" s="78"/>
      <c r="C205" s="201"/>
      <c r="D205" s="68">
        <f t="shared" si="7"/>
        <v>0</v>
      </c>
      <c r="E205" s="89" t="s">
        <v>196</v>
      </c>
      <c r="F205" s="78"/>
      <c r="G205" s="78"/>
    </row>
    <row r="206" spans="1:7" s="89" customFormat="1" hidden="1">
      <c r="A206" s="351"/>
      <c r="B206" s="78"/>
      <c r="C206" s="201"/>
      <c r="D206" s="68">
        <f t="shared" si="7"/>
        <v>0</v>
      </c>
      <c r="E206" s="89" t="s">
        <v>196</v>
      </c>
    </row>
    <row r="207" spans="1:7" s="89" customFormat="1" hidden="1">
      <c r="A207" s="351"/>
      <c r="B207" s="78"/>
      <c r="C207" s="201"/>
      <c r="D207" s="68">
        <f t="shared" si="7"/>
        <v>0</v>
      </c>
      <c r="E207" s="89" t="s">
        <v>196</v>
      </c>
    </row>
    <row r="208" spans="1:7" s="89" customFormat="1" hidden="1">
      <c r="A208" s="351"/>
      <c r="B208" s="78"/>
      <c r="C208" s="201"/>
      <c r="D208" s="68">
        <f t="shared" si="7"/>
        <v>0</v>
      </c>
      <c r="E208" s="89" t="s">
        <v>196</v>
      </c>
    </row>
    <row r="209" spans="1:7" s="89" customFormat="1" hidden="1">
      <c r="A209" s="351"/>
      <c r="B209" s="78"/>
      <c r="C209" s="201"/>
      <c r="D209" s="68">
        <f t="shared" si="7"/>
        <v>0</v>
      </c>
      <c r="E209" s="89" t="s">
        <v>196</v>
      </c>
      <c r="F209" s="78"/>
      <c r="G209" s="78"/>
    </row>
    <row r="210" spans="1:7" s="89" customFormat="1" hidden="1">
      <c r="A210" s="351"/>
      <c r="B210" s="78"/>
      <c r="C210" s="201"/>
      <c r="D210" s="68">
        <f t="shared" si="7"/>
        <v>0</v>
      </c>
      <c r="E210" s="89" t="s">
        <v>196</v>
      </c>
    </row>
    <row r="211" spans="1:7" s="89" customFormat="1" hidden="1">
      <c r="A211" s="351"/>
      <c r="B211" s="78"/>
      <c r="C211" s="201"/>
      <c r="D211" s="68">
        <f t="shared" si="7"/>
        <v>0</v>
      </c>
      <c r="E211" s="89" t="s">
        <v>196</v>
      </c>
    </row>
    <row r="212" spans="1:7" s="89" customFormat="1" hidden="1">
      <c r="A212" s="351"/>
      <c r="B212" s="78"/>
      <c r="C212" s="201"/>
      <c r="D212" s="68">
        <f t="shared" si="7"/>
        <v>0</v>
      </c>
      <c r="E212" s="89" t="s">
        <v>196</v>
      </c>
    </row>
    <row r="213" spans="1:7" s="89" customFormat="1" hidden="1">
      <c r="A213" s="351"/>
      <c r="B213" s="78"/>
      <c r="C213" s="201"/>
      <c r="D213" s="68">
        <f t="shared" si="7"/>
        <v>0</v>
      </c>
      <c r="E213" s="89" t="s">
        <v>196</v>
      </c>
      <c r="F213" s="78"/>
      <c r="G213" s="78"/>
    </row>
    <row r="214" spans="1:7" s="89" customFormat="1" hidden="1">
      <c r="A214" s="351"/>
      <c r="B214" s="78"/>
      <c r="C214" s="201"/>
      <c r="D214" s="68">
        <f t="shared" si="7"/>
        <v>0</v>
      </c>
      <c r="E214" s="89" t="s">
        <v>196</v>
      </c>
    </row>
    <row r="215" spans="1:7" s="89" customFormat="1" hidden="1">
      <c r="A215" s="351"/>
      <c r="B215" s="78"/>
      <c r="C215" s="201"/>
      <c r="D215" s="68">
        <f t="shared" si="7"/>
        <v>0</v>
      </c>
      <c r="E215" s="89" t="s">
        <v>196</v>
      </c>
    </row>
    <row r="216" spans="1:7" s="89" customFormat="1" hidden="1">
      <c r="A216" s="351"/>
      <c r="B216" s="78"/>
      <c r="C216" s="201"/>
      <c r="D216" s="68">
        <f t="shared" si="7"/>
        <v>0</v>
      </c>
      <c r="E216" s="89" t="s">
        <v>196</v>
      </c>
    </row>
    <row r="217" spans="1:7" s="89" customFormat="1" hidden="1">
      <c r="A217" s="351"/>
      <c r="B217" s="78"/>
      <c r="C217" s="201"/>
      <c r="D217" s="68">
        <f t="shared" si="7"/>
        <v>0</v>
      </c>
      <c r="E217" s="89" t="s">
        <v>196</v>
      </c>
      <c r="F217" s="78"/>
      <c r="G217" s="78"/>
    </row>
    <row r="218" spans="1:7" s="89" customFormat="1" hidden="1">
      <c r="A218" s="351"/>
      <c r="B218" s="78"/>
      <c r="C218" s="201"/>
      <c r="D218" s="68">
        <f t="shared" si="7"/>
        <v>0</v>
      </c>
      <c r="E218" s="89" t="s">
        <v>196</v>
      </c>
    </row>
    <row r="219" spans="1:7" s="89" customFormat="1" hidden="1">
      <c r="A219" s="351"/>
      <c r="B219" s="78"/>
      <c r="C219" s="201"/>
      <c r="D219" s="68">
        <f t="shared" si="7"/>
        <v>0</v>
      </c>
      <c r="E219" s="89" t="s">
        <v>196</v>
      </c>
    </row>
    <row r="220" spans="1:7" s="89" customFormat="1" hidden="1">
      <c r="A220" s="351"/>
      <c r="B220" s="78"/>
      <c r="C220" s="201"/>
      <c r="D220" s="68">
        <f t="shared" si="7"/>
        <v>0</v>
      </c>
      <c r="E220" s="89" t="s">
        <v>196</v>
      </c>
    </row>
    <row r="221" spans="1:7" s="89" customFormat="1" hidden="1">
      <c r="A221" s="351"/>
      <c r="B221" s="78"/>
      <c r="C221" s="201"/>
      <c r="D221" s="68">
        <f t="shared" si="7"/>
        <v>0</v>
      </c>
      <c r="E221" s="89" t="s">
        <v>196</v>
      </c>
      <c r="F221" s="78"/>
      <c r="G221" s="78"/>
    </row>
    <row r="222" spans="1:7" s="89" customFormat="1" hidden="1">
      <c r="A222" s="351"/>
      <c r="B222" s="78"/>
      <c r="C222" s="201"/>
      <c r="D222" s="68">
        <f t="shared" si="7"/>
        <v>0</v>
      </c>
      <c r="E222" s="89" t="s">
        <v>196</v>
      </c>
    </row>
    <row r="223" spans="1:7" s="89" customFormat="1" hidden="1">
      <c r="A223" s="351"/>
      <c r="B223" s="78"/>
      <c r="C223" s="201"/>
      <c r="D223" s="68">
        <f t="shared" si="7"/>
        <v>0</v>
      </c>
      <c r="E223" s="89" t="s">
        <v>196</v>
      </c>
    </row>
    <row r="224" spans="1:7" s="89" customFormat="1" hidden="1">
      <c r="A224" s="351"/>
      <c r="B224" s="78"/>
      <c r="C224" s="201"/>
      <c r="D224" s="68">
        <f t="shared" si="7"/>
        <v>0</v>
      </c>
      <c r="E224" s="89" t="s">
        <v>196</v>
      </c>
    </row>
    <row r="225" spans="1:7" s="89" customFormat="1" hidden="1">
      <c r="A225" s="351"/>
      <c r="B225" s="78"/>
      <c r="C225" s="201"/>
      <c r="D225" s="68">
        <f t="shared" si="7"/>
        <v>0</v>
      </c>
      <c r="E225" s="89" t="s">
        <v>196</v>
      </c>
      <c r="F225" s="78"/>
      <c r="G225" s="78"/>
    </row>
    <row r="226" spans="1:7" s="89" customFormat="1" hidden="1">
      <c r="A226" s="351"/>
      <c r="B226" s="78"/>
      <c r="C226" s="201"/>
      <c r="D226" s="68">
        <f t="shared" si="7"/>
        <v>0</v>
      </c>
      <c r="E226" s="89" t="s">
        <v>196</v>
      </c>
    </row>
    <row r="227" spans="1:7" s="89" customFormat="1" hidden="1">
      <c r="A227" s="351"/>
      <c r="B227" s="78"/>
      <c r="C227" s="201"/>
      <c r="D227" s="68">
        <f t="shared" si="7"/>
        <v>0</v>
      </c>
      <c r="E227" s="89" t="s">
        <v>196</v>
      </c>
    </row>
    <row r="228" spans="1:7" s="89" customFormat="1" hidden="1">
      <c r="A228" s="351"/>
      <c r="B228" s="78"/>
      <c r="C228" s="201"/>
      <c r="D228" s="68">
        <f t="shared" si="7"/>
        <v>0</v>
      </c>
      <c r="E228" s="89" t="s">
        <v>196</v>
      </c>
    </row>
    <row r="229" spans="1:7" s="89" customFormat="1" hidden="1">
      <c r="A229" s="351"/>
      <c r="B229" s="78"/>
      <c r="C229" s="201"/>
      <c r="D229" s="68">
        <f t="shared" si="7"/>
        <v>0</v>
      </c>
      <c r="E229" s="89" t="s">
        <v>196</v>
      </c>
      <c r="F229" s="78"/>
      <c r="G229" s="78"/>
    </row>
    <row r="230" spans="1:7" s="89" customFormat="1" hidden="1">
      <c r="A230" s="351"/>
      <c r="B230" s="78"/>
      <c r="C230" s="201"/>
      <c r="D230" s="68">
        <f t="shared" si="7"/>
        <v>0</v>
      </c>
      <c r="E230" s="89" t="s">
        <v>196</v>
      </c>
    </row>
    <row r="231" spans="1:7" s="89" customFormat="1" hidden="1">
      <c r="A231" s="351"/>
      <c r="B231" s="78"/>
      <c r="C231" s="201"/>
      <c r="D231" s="68">
        <f t="shared" si="7"/>
        <v>0</v>
      </c>
      <c r="E231" s="89" t="s">
        <v>196</v>
      </c>
    </row>
    <row r="232" spans="1:7" s="89" customFormat="1" hidden="1">
      <c r="A232" s="351"/>
      <c r="B232" s="78"/>
      <c r="C232" s="201"/>
      <c r="D232" s="68">
        <f t="shared" si="7"/>
        <v>0</v>
      </c>
      <c r="E232" s="89" t="s">
        <v>196</v>
      </c>
    </row>
    <row r="233" spans="1:7" s="89" customFormat="1" hidden="1">
      <c r="A233" s="351"/>
      <c r="B233" s="78"/>
      <c r="C233" s="201"/>
      <c r="D233" s="68">
        <f t="shared" si="7"/>
        <v>0</v>
      </c>
      <c r="E233" s="89" t="s">
        <v>196</v>
      </c>
      <c r="F233" s="78"/>
      <c r="G233" s="78"/>
    </row>
    <row r="234" spans="1:7" s="89" customFormat="1" hidden="1">
      <c r="A234" s="351"/>
      <c r="B234" s="78"/>
      <c r="C234" s="201"/>
      <c r="D234" s="68">
        <f t="shared" si="7"/>
        <v>0</v>
      </c>
      <c r="E234" s="89" t="s">
        <v>196</v>
      </c>
    </row>
    <row r="235" spans="1:7" s="89" customFormat="1" hidden="1">
      <c r="A235" s="351"/>
      <c r="B235" s="78"/>
      <c r="C235" s="201"/>
      <c r="D235" s="68">
        <f t="shared" si="7"/>
        <v>0</v>
      </c>
      <c r="E235" s="89" t="s">
        <v>196</v>
      </c>
    </row>
    <row r="236" spans="1:7" s="89" customFormat="1" hidden="1">
      <c r="A236" s="351"/>
      <c r="B236" s="78"/>
      <c r="C236" s="201"/>
      <c r="D236" s="68">
        <f t="shared" si="7"/>
        <v>0</v>
      </c>
      <c r="E236" s="89" t="s">
        <v>196</v>
      </c>
    </row>
    <row r="237" spans="1:7" s="89" customFormat="1" hidden="1">
      <c r="A237" s="351"/>
      <c r="B237" s="78"/>
      <c r="C237" s="201"/>
      <c r="D237" s="68">
        <f t="shared" si="7"/>
        <v>0</v>
      </c>
      <c r="E237" s="89" t="s">
        <v>196</v>
      </c>
      <c r="F237" s="78"/>
      <c r="G237" s="78"/>
    </row>
    <row r="238" spans="1:7" s="89" customFormat="1" hidden="1">
      <c r="A238" s="351"/>
      <c r="B238" s="78"/>
      <c r="C238" s="201"/>
      <c r="D238" s="68">
        <f t="shared" si="7"/>
        <v>0</v>
      </c>
      <c r="E238" s="89" t="s">
        <v>196</v>
      </c>
    </row>
    <row r="239" spans="1:7" s="89" customFormat="1" hidden="1">
      <c r="A239" s="351"/>
      <c r="B239" s="78"/>
      <c r="C239" s="201"/>
      <c r="D239" s="68">
        <f t="shared" si="7"/>
        <v>0</v>
      </c>
      <c r="E239" s="89" t="s">
        <v>196</v>
      </c>
    </row>
    <row r="240" spans="1:7" s="89" customFormat="1" hidden="1">
      <c r="A240" s="351"/>
      <c r="B240" s="78"/>
      <c r="C240" s="201"/>
      <c r="D240" s="68">
        <f t="shared" si="7"/>
        <v>0</v>
      </c>
      <c r="E240" s="89" t="s">
        <v>196</v>
      </c>
    </row>
    <row r="241" spans="1:7" s="89" customFormat="1" hidden="1">
      <c r="A241" s="351"/>
      <c r="B241" s="78"/>
      <c r="C241" s="201"/>
      <c r="D241" s="68">
        <f t="shared" si="7"/>
        <v>0</v>
      </c>
      <c r="E241" s="89" t="s">
        <v>196</v>
      </c>
      <c r="F241" s="78"/>
      <c r="G241" s="78"/>
    </row>
    <row r="242" spans="1:7" s="89" customFormat="1" hidden="1">
      <c r="A242" s="351"/>
      <c r="B242" s="78"/>
      <c r="C242" s="201"/>
      <c r="D242" s="68">
        <f t="shared" si="7"/>
        <v>0</v>
      </c>
      <c r="E242" s="89" t="s">
        <v>196</v>
      </c>
    </row>
    <row r="243" spans="1:7" s="89" customFormat="1" hidden="1">
      <c r="A243" s="351"/>
      <c r="B243" s="78"/>
      <c r="C243" s="201"/>
      <c r="D243" s="68">
        <f t="shared" si="7"/>
        <v>0</v>
      </c>
      <c r="E243" s="89" t="s">
        <v>196</v>
      </c>
    </row>
    <row r="244" spans="1:7" s="89" customFormat="1" hidden="1">
      <c r="A244" s="351"/>
      <c r="B244" s="78"/>
      <c r="C244" s="201"/>
      <c r="D244" s="68">
        <f t="shared" si="7"/>
        <v>0</v>
      </c>
      <c r="E244" s="89" t="s">
        <v>196</v>
      </c>
    </row>
    <row r="245" spans="1:7" s="89" customFormat="1" hidden="1">
      <c r="A245" s="351"/>
      <c r="B245" s="78"/>
      <c r="C245" s="201"/>
      <c r="D245" s="68">
        <f t="shared" si="7"/>
        <v>0</v>
      </c>
      <c r="E245" s="89" t="s">
        <v>196</v>
      </c>
      <c r="F245" s="78"/>
      <c r="G245" s="78"/>
    </row>
    <row r="246" spans="1:7" s="89" customFormat="1" hidden="1">
      <c r="A246" s="351"/>
      <c r="B246" s="78"/>
      <c r="C246" s="201"/>
      <c r="D246" s="68">
        <f t="shared" si="7"/>
        <v>0</v>
      </c>
      <c r="E246" s="89" t="s">
        <v>196</v>
      </c>
    </row>
    <row r="247" spans="1:7" s="89" customFormat="1" hidden="1">
      <c r="A247" s="351"/>
      <c r="B247" s="78"/>
      <c r="C247" s="201"/>
      <c r="D247" s="68">
        <f t="shared" si="7"/>
        <v>0</v>
      </c>
      <c r="E247" s="89" t="s">
        <v>196</v>
      </c>
    </row>
    <row r="248" spans="1:7" s="89" customFormat="1" hidden="1">
      <c r="A248" s="351"/>
      <c r="B248" s="78"/>
      <c r="C248" s="201"/>
      <c r="D248" s="68">
        <f t="shared" si="7"/>
        <v>0</v>
      </c>
      <c r="E248" s="89" t="s">
        <v>196</v>
      </c>
    </row>
    <row r="249" spans="1:7" s="89" customFormat="1" hidden="1">
      <c r="A249" s="351"/>
      <c r="B249" s="78"/>
      <c r="C249" s="201"/>
      <c r="D249" s="68">
        <f t="shared" si="7"/>
        <v>0</v>
      </c>
      <c r="E249" s="89" t="s">
        <v>196</v>
      </c>
      <c r="F249" s="78"/>
      <c r="G249" s="78"/>
    </row>
    <row r="250" spans="1:7" s="89" customFormat="1" hidden="1">
      <c r="A250" s="351"/>
      <c r="B250" s="78"/>
      <c r="C250" s="201"/>
      <c r="D250" s="68">
        <f t="shared" si="7"/>
        <v>0</v>
      </c>
      <c r="E250" s="89" t="s">
        <v>196</v>
      </c>
    </row>
    <row r="251" spans="1:7" s="89" customFormat="1" hidden="1">
      <c r="A251" s="351"/>
      <c r="B251" s="78"/>
      <c r="C251" s="201"/>
      <c r="D251" s="68">
        <f t="shared" si="7"/>
        <v>0</v>
      </c>
      <c r="E251" s="89" t="s">
        <v>196</v>
      </c>
    </row>
    <row r="252" spans="1:7" s="89" customFormat="1" hidden="1">
      <c r="A252" s="351"/>
      <c r="B252" s="78"/>
      <c r="C252" s="201"/>
      <c r="D252" s="68">
        <f t="shared" si="7"/>
        <v>0</v>
      </c>
      <c r="E252" s="89" t="s">
        <v>196</v>
      </c>
    </row>
    <row r="253" spans="1:7" s="89" customFormat="1" hidden="1">
      <c r="A253" s="351"/>
      <c r="B253" s="78"/>
      <c r="C253" s="201"/>
      <c r="D253" s="68">
        <f t="shared" si="7"/>
        <v>0</v>
      </c>
      <c r="E253" s="89" t="s">
        <v>196</v>
      </c>
      <c r="F253" s="78"/>
      <c r="G253" s="78"/>
    </row>
    <row r="254" spans="1:7" s="89" customFormat="1" hidden="1">
      <c r="A254" s="351"/>
      <c r="B254" s="78"/>
      <c r="C254" s="201"/>
      <c r="D254" s="68">
        <f t="shared" si="7"/>
        <v>0</v>
      </c>
      <c r="E254" s="89" t="s">
        <v>196</v>
      </c>
    </row>
    <row r="255" spans="1:7" s="89" customFormat="1" hidden="1">
      <c r="A255" s="351"/>
      <c r="B255" s="78"/>
      <c r="C255" s="201"/>
      <c r="D255" s="68">
        <f t="shared" si="7"/>
        <v>0</v>
      </c>
      <c r="E255" s="89" t="s">
        <v>196</v>
      </c>
    </row>
    <row r="256" spans="1:7" s="89" customFormat="1" hidden="1">
      <c r="A256" s="351"/>
      <c r="B256" s="78"/>
      <c r="C256" s="201"/>
      <c r="D256" s="68">
        <f t="shared" si="7"/>
        <v>0</v>
      </c>
      <c r="E256" s="89" t="s">
        <v>196</v>
      </c>
    </row>
    <row r="257" spans="1:24" s="89" customFormat="1" hidden="1">
      <c r="A257" s="351"/>
      <c r="B257" s="78"/>
      <c r="C257" s="201"/>
      <c r="D257" s="68">
        <f t="shared" si="7"/>
        <v>0</v>
      </c>
      <c r="E257" s="89" t="s">
        <v>196</v>
      </c>
      <c r="F257" s="78"/>
      <c r="G257" s="78"/>
    </row>
    <row r="258" spans="1:24" s="89" customFormat="1" hidden="1">
      <c r="A258" s="351"/>
      <c r="B258" s="78"/>
      <c r="C258" s="201"/>
      <c r="D258" s="68">
        <f t="shared" si="7"/>
        <v>0</v>
      </c>
      <c r="E258" s="89" t="s">
        <v>196</v>
      </c>
    </row>
    <row r="259" spans="1:24" s="89" customFormat="1" hidden="1">
      <c r="A259" s="351"/>
      <c r="B259" s="78"/>
      <c r="C259" s="201"/>
      <c r="D259" s="68">
        <f t="shared" si="7"/>
        <v>0</v>
      </c>
      <c r="E259" s="89" t="s">
        <v>196</v>
      </c>
    </row>
    <row r="260" spans="1:24" s="89" customFormat="1" hidden="1">
      <c r="A260" s="351"/>
      <c r="B260" s="78"/>
      <c r="C260" s="201"/>
      <c r="D260" s="68">
        <f t="shared" si="7"/>
        <v>0</v>
      </c>
      <c r="E260" s="89" t="s">
        <v>196</v>
      </c>
    </row>
    <row r="261" spans="1:24" s="89" customFormat="1" hidden="1">
      <c r="A261" s="351"/>
      <c r="B261" s="78"/>
      <c r="C261" s="201"/>
      <c r="D261" s="68">
        <f t="shared" si="7"/>
        <v>0</v>
      </c>
      <c r="E261" s="89" t="s">
        <v>196</v>
      </c>
      <c r="F261" s="78"/>
      <c r="G261" s="78"/>
    </row>
    <row r="262" spans="1:24" s="89" customFormat="1" hidden="1">
      <c r="A262" s="351"/>
      <c r="B262" s="78"/>
      <c r="C262" s="201"/>
      <c r="D262" s="68">
        <f t="shared" si="7"/>
        <v>0</v>
      </c>
      <c r="E262" s="89" t="s">
        <v>196</v>
      </c>
    </row>
    <row r="263" spans="1:24" s="89" customFormat="1" hidden="1">
      <c r="A263" s="351"/>
      <c r="B263" s="78"/>
      <c r="C263" s="201"/>
      <c r="D263" s="68">
        <f t="shared" si="7"/>
        <v>0</v>
      </c>
      <c r="E263" s="89" t="s">
        <v>196</v>
      </c>
    </row>
    <row r="264" spans="1:24" s="89" customFormat="1" hidden="1">
      <c r="A264" s="351"/>
      <c r="B264" s="78"/>
      <c r="C264" s="201"/>
      <c r="D264" s="68">
        <f t="shared" si="7"/>
        <v>0</v>
      </c>
      <c r="E264" s="89" t="s">
        <v>196</v>
      </c>
    </row>
    <row r="265" spans="1:24" s="89" customFormat="1">
      <c r="A265" s="351"/>
      <c r="B265" s="78"/>
      <c r="C265" s="201"/>
      <c r="D265" s="215">
        <f>ROUND(B265*C265,2)</f>
        <v>0</v>
      </c>
      <c r="E265" s="89" t="s">
        <v>196</v>
      </c>
    </row>
    <row r="266" spans="1:24" s="89" customFormat="1">
      <c r="A266" s="83"/>
      <c r="B266" s="161"/>
      <c r="C266" s="169" t="s">
        <v>197</v>
      </c>
      <c r="D266" s="224">
        <f>ROUND(SUBTOTAL(109,D135:D265),2)</f>
        <v>0</v>
      </c>
      <c r="E266" s="89" t="s">
        <v>196</v>
      </c>
      <c r="G266" s="349" t="s">
        <v>210</v>
      </c>
    </row>
    <row r="267" spans="1:24">
      <c r="D267" s="217"/>
      <c r="E267" s="89" t="s">
        <v>198</v>
      </c>
    </row>
    <row r="268" spans="1:24">
      <c r="B268" s="483" t="s">
        <v>238</v>
      </c>
      <c r="C268" s="483"/>
      <c r="D268" s="68">
        <f>+D134+D266</f>
        <v>0</v>
      </c>
      <c r="E268" s="89" t="s">
        <v>198</v>
      </c>
      <c r="G268" s="121" t="s">
        <v>200</v>
      </c>
    </row>
    <row r="269" spans="1:24" s="89" customFormat="1">
      <c r="C269" s="113"/>
      <c r="D269" s="93"/>
      <c r="E269" s="89" t="s">
        <v>198</v>
      </c>
      <c r="P269" s="348"/>
      <c r="Q269" s="348"/>
      <c r="R269" s="348"/>
      <c r="S269" s="348"/>
      <c r="T269" s="481"/>
      <c r="U269" s="481"/>
      <c r="V269" s="348"/>
      <c r="W269" s="348"/>
      <c r="X269" s="349"/>
    </row>
    <row r="270" spans="1:24" s="89" customFormat="1">
      <c r="A270" s="94" t="s">
        <v>239</v>
      </c>
      <c r="B270" s="95"/>
      <c r="C270" s="95"/>
      <c r="D270" s="96"/>
      <c r="E270" s="89" t="s">
        <v>193</v>
      </c>
      <c r="G270" s="122" t="s">
        <v>202</v>
      </c>
      <c r="P270" s="524"/>
      <c r="Q270" s="524"/>
      <c r="R270" s="348"/>
      <c r="S270" s="348"/>
      <c r="T270" s="480"/>
      <c r="U270" s="480"/>
      <c r="V270" s="348"/>
      <c r="W270" s="348"/>
      <c r="X270" s="111"/>
    </row>
    <row r="271" spans="1:24" s="89" customFormat="1" ht="45" customHeight="1">
      <c r="A271" s="477"/>
      <c r="B271" s="478"/>
      <c r="C271" s="478"/>
      <c r="D271" s="479"/>
      <c r="E271" s="89" t="s">
        <v>193</v>
      </c>
      <c r="G271" s="474" t="s">
        <v>203</v>
      </c>
      <c r="H271" s="474"/>
      <c r="I271" s="474"/>
      <c r="J271" s="474"/>
      <c r="K271" s="474"/>
      <c r="L271" s="474"/>
      <c r="M271" s="474"/>
      <c r="N271" s="474"/>
      <c r="O271" s="474"/>
      <c r="P271" s="524"/>
      <c r="Q271" s="524"/>
      <c r="R271" s="348"/>
      <c r="S271" s="348"/>
      <c r="T271" s="524"/>
      <c r="U271" s="524"/>
      <c r="V271" s="348"/>
      <c r="W271" s="348"/>
      <c r="X271" s="112"/>
    </row>
    <row r="272" spans="1:24">
      <c r="E272" s="89" t="s">
        <v>196</v>
      </c>
    </row>
    <row r="273" spans="1:15" s="89" customFormat="1">
      <c r="A273" s="94" t="s">
        <v>240</v>
      </c>
      <c r="B273" s="99"/>
      <c r="C273" s="99"/>
      <c r="D273" s="100"/>
      <c r="E273" s="89" t="s">
        <v>196</v>
      </c>
      <c r="G273" s="122" t="s">
        <v>202</v>
      </c>
    </row>
    <row r="274" spans="1:15" s="89" customFormat="1" ht="45" customHeight="1">
      <c r="A274" s="477"/>
      <c r="B274" s="478"/>
      <c r="C274" s="478"/>
      <c r="D274" s="479"/>
      <c r="E274" s="89" t="s">
        <v>196</v>
      </c>
      <c r="G274" s="474" t="s">
        <v>203</v>
      </c>
      <c r="H274" s="474"/>
      <c r="I274" s="474"/>
      <c r="J274" s="474"/>
      <c r="K274" s="474"/>
      <c r="L274" s="474"/>
      <c r="M274" s="474"/>
      <c r="N274" s="474"/>
      <c r="O274" s="474"/>
    </row>
  </sheetData>
  <sheetProtection algorithmName="SHA-512" hashValue="H2Fy2xlh8BrSxA07xXvdv5UdByB0CYWuJGpQUE4GKvrOtk1Io+2SCkkeyIpDOQly4sbygSWLBQjkiiJZ3abTtw==" saltValue="z/xke1yWqU8K0xk9X2hEnw==" spinCount="100000" sheet="1" objects="1" scenarios="1" formatCells="0" formatRows="0" sort="0"/>
  <autoFilter ref="E1:E274" xr:uid="{00000000-0001-0000-0B00-000000000000}"/>
  <mergeCells count="12">
    <mergeCell ref="A274:D274"/>
    <mergeCell ref="B268:C268"/>
    <mergeCell ref="A1:C1"/>
    <mergeCell ref="A2:D2"/>
    <mergeCell ref="A271:D271"/>
    <mergeCell ref="G271:O271"/>
    <mergeCell ref="G274:O274"/>
    <mergeCell ref="T271:U271"/>
    <mergeCell ref="T269:U269"/>
    <mergeCell ref="P270:Q270"/>
    <mergeCell ref="T270:U270"/>
    <mergeCell ref="P271:Q271"/>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ignoredErrors>
    <ignoredError sqref="D133 D265" unlocked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N277"/>
  <sheetViews>
    <sheetView zoomScaleNormal="100" zoomScaleSheetLayoutView="100" workbookViewId="0">
      <selection activeCell="C7" sqref="C7"/>
    </sheetView>
  </sheetViews>
  <sheetFormatPr defaultColWidth="9.140625" defaultRowHeight="14.45"/>
  <cols>
    <col min="1" max="1" width="95.28515625" customWidth="1"/>
    <col min="2" max="2" width="19.140625" customWidth="1"/>
    <col min="3" max="3" width="18.7109375" customWidth="1"/>
    <col min="4" max="4" width="11" hidden="1" customWidth="1"/>
    <col min="5" max="5" width="2.85546875" customWidth="1"/>
  </cols>
  <sheetData>
    <row r="1" spans="1:5" ht="20.25" customHeight="1">
      <c r="A1" s="473" t="s">
        <v>182</v>
      </c>
      <c r="B1" s="473"/>
      <c r="C1">
        <f>+'Section A'!B2</f>
        <v>0</v>
      </c>
      <c r="D1" s="45" t="s">
        <v>191</v>
      </c>
    </row>
    <row r="2" spans="1:5" ht="66.75" customHeight="1">
      <c r="A2" s="486" t="s">
        <v>241</v>
      </c>
      <c r="B2" s="486"/>
      <c r="C2" s="486"/>
      <c r="D2" t="s">
        <v>198</v>
      </c>
      <c r="E2" s="14"/>
    </row>
    <row r="3" spans="1:5" ht="13.5" customHeight="1">
      <c r="A3" s="490" t="s">
        <v>242</v>
      </c>
      <c r="B3" s="491"/>
      <c r="C3" s="491"/>
      <c r="D3" t="s">
        <v>198</v>
      </c>
      <c r="E3" s="14"/>
    </row>
    <row r="4" spans="1:5" ht="90" customHeight="1">
      <c r="A4" s="486" t="s">
        <v>243</v>
      </c>
      <c r="B4" s="486"/>
      <c r="C4" s="486"/>
      <c r="D4" s="207" t="s">
        <v>198</v>
      </c>
      <c r="E4" s="14"/>
    </row>
    <row r="5" spans="1:5" ht="8.25" customHeight="1">
      <c r="A5" s="492"/>
      <c r="B5" s="492"/>
      <c r="C5" s="492"/>
      <c r="D5" s="89" t="s">
        <v>198</v>
      </c>
      <c r="E5" s="14"/>
    </row>
    <row r="6" spans="1:5" ht="30" customHeight="1">
      <c r="A6" s="487" t="s">
        <v>227</v>
      </c>
      <c r="B6" s="488"/>
      <c r="C6" s="20" t="s">
        <v>244</v>
      </c>
      <c r="D6" s="89" t="s">
        <v>193</v>
      </c>
      <c r="E6" s="14"/>
    </row>
    <row r="7" spans="1:5" s="89" customFormat="1">
      <c r="A7" s="489"/>
      <c r="B7" s="489"/>
      <c r="C7" s="201">
        <v>0</v>
      </c>
      <c r="D7" s="89" t="s">
        <v>193</v>
      </c>
      <c r="E7" s="78"/>
    </row>
    <row r="8" spans="1:5" s="89" customFormat="1">
      <c r="A8" s="485"/>
      <c r="B8" s="485"/>
      <c r="C8" s="114">
        <v>0</v>
      </c>
      <c r="D8" s="89" t="s">
        <v>193</v>
      </c>
      <c r="E8" s="78"/>
    </row>
    <row r="9" spans="1:5" s="89" customFormat="1">
      <c r="A9" s="485"/>
      <c r="B9" s="485"/>
      <c r="C9" s="114">
        <v>0</v>
      </c>
      <c r="D9" s="89" t="s">
        <v>193</v>
      </c>
      <c r="E9" s="78"/>
    </row>
    <row r="10" spans="1:5" s="89" customFormat="1" hidden="1">
      <c r="A10" s="485"/>
      <c r="B10" s="485"/>
      <c r="C10" s="114">
        <v>0</v>
      </c>
      <c r="D10" s="89" t="s">
        <v>193</v>
      </c>
      <c r="E10" s="78"/>
    </row>
    <row r="11" spans="1:5" s="89" customFormat="1" hidden="1">
      <c r="A11" s="485"/>
      <c r="B11" s="485"/>
      <c r="C11" s="114">
        <v>0</v>
      </c>
      <c r="D11" s="89" t="s">
        <v>193</v>
      </c>
      <c r="E11" s="78"/>
    </row>
    <row r="12" spans="1:5" s="89" customFormat="1" hidden="1">
      <c r="A12" s="485"/>
      <c r="B12" s="485"/>
      <c r="C12" s="114">
        <v>0</v>
      </c>
      <c r="D12" s="89" t="s">
        <v>193</v>
      </c>
      <c r="E12" s="78"/>
    </row>
    <row r="13" spans="1:5" s="89" customFormat="1" hidden="1">
      <c r="A13" s="485"/>
      <c r="B13" s="485"/>
      <c r="C13" s="114">
        <v>0</v>
      </c>
      <c r="D13" s="89" t="s">
        <v>193</v>
      </c>
      <c r="E13" s="78"/>
    </row>
    <row r="14" spans="1:5" s="89" customFormat="1" hidden="1">
      <c r="A14" s="485"/>
      <c r="B14" s="485"/>
      <c r="C14" s="114">
        <v>0</v>
      </c>
      <c r="D14" s="89" t="s">
        <v>193</v>
      </c>
      <c r="E14" s="78"/>
    </row>
    <row r="15" spans="1:5" s="89" customFormat="1" hidden="1">
      <c r="A15" s="485"/>
      <c r="B15" s="485"/>
      <c r="C15" s="114">
        <v>0</v>
      </c>
      <c r="D15" s="89" t="s">
        <v>193</v>
      </c>
      <c r="E15" s="78"/>
    </row>
    <row r="16" spans="1:5" s="89" customFormat="1" hidden="1">
      <c r="A16" s="485"/>
      <c r="B16" s="485"/>
      <c r="C16" s="114">
        <v>0</v>
      </c>
      <c r="D16" s="89" t="s">
        <v>193</v>
      </c>
      <c r="E16" s="78"/>
    </row>
    <row r="17" spans="1:5" s="89" customFormat="1" hidden="1">
      <c r="A17" s="485"/>
      <c r="B17" s="485"/>
      <c r="C17" s="114">
        <v>0</v>
      </c>
      <c r="D17" s="89" t="s">
        <v>193</v>
      </c>
      <c r="E17" s="78"/>
    </row>
    <row r="18" spans="1:5" s="89" customFormat="1" hidden="1">
      <c r="A18" s="485"/>
      <c r="B18" s="485"/>
      <c r="C18" s="114">
        <v>0</v>
      </c>
      <c r="D18" s="89" t="s">
        <v>193</v>
      </c>
      <c r="E18" s="78"/>
    </row>
    <row r="19" spans="1:5" s="89" customFormat="1" hidden="1">
      <c r="A19" s="485"/>
      <c r="B19" s="485"/>
      <c r="C19" s="114">
        <v>0</v>
      </c>
      <c r="D19" s="89" t="s">
        <v>193</v>
      </c>
      <c r="E19" s="78"/>
    </row>
    <row r="20" spans="1:5" s="89" customFormat="1" hidden="1">
      <c r="A20" s="485"/>
      <c r="B20" s="485"/>
      <c r="C20" s="114">
        <v>0</v>
      </c>
      <c r="D20" s="89" t="s">
        <v>193</v>
      </c>
      <c r="E20" s="78"/>
    </row>
    <row r="21" spans="1:5" s="89" customFormat="1" hidden="1">
      <c r="A21" s="485"/>
      <c r="B21" s="485"/>
      <c r="C21" s="114">
        <v>0</v>
      </c>
      <c r="D21" s="89" t="s">
        <v>193</v>
      </c>
      <c r="E21" s="78"/>
    </row>
    <row r="22" spans="1:5" s="89" customFormat="1" hidden="1">
      <c r="A22" s="485"/>
      <c r="B22" s="485"/>
      <c r="C22" s="114">
        <v>0</v>
      </c>
      <c r="D22" s="89" t="s">
        <v>193</v>
      </c>
      <c r="E22" s="78"/>
    </row>
    <row r="23" spans="1:5" s="89" customFormat="1" hidden="1">
      <c r="A23" s="485"/>
      <c r="B23" s="485"/>
      <c r="C23" s="114">
        <v>0</v>
      </c>
      <c r="D23" s="89" t="s">
        <v>193</v>
      </c>
      <c r="E23" s="78"/>
    </row>
    <row r="24" spans="1:5" s="89" customFormat="1" hidden="1">
      <c r="A24" s="485"/>
      <c r="B24" s="485"/>
      <c r="C24" s="114">
        <v>0</v>
      </c>
      <c r="D24" s="89" t="s">
        <v>193</v>
      </c>
      <c r="E24" s="78"/>
    </row>
    <row r="25" spans="1:5" s="89" customFormat="1" hidden="1">
      <c r="A25" s="485"/>
      <c r="B25" s="485"/>
      <c r="C25" s="114">
        <v>0</v>
      </c>
      <c r="D25" s="89" t="s">
        <v>193</v>
      </c>
      <c r="E25" s="78"/>
    </row>
    <row r="26" spans="1:5" s="89" customFormat="1" hidden="1">
      <c r="A26" s="485"/>
      <c r="B26" s="485"/>
      <c r="C26" s="114">
        <v>0</v>
      </c>
      <c r="D26" s="89" t="s">
        <v>193</v>
      </c>
      <c r="E26" s="78"/>
    </row>
    <row r="27" spans="1:5" s="89" customFormat="1" hidden="1">
      <c r="A27" s="485"/>
      <c r="B27" s="485"/>
      <c r="C27" s="114">
        <v>0</v>
      </c>
      <c r="D27" s="89" t="s">
        <v>193</v>
      </c>
      <c r="E27" s="78"/>
    </row>
    <row r="28" spans="1:5" s="89" customFormat="1" hidden="1">
      <c r="A28" s="485"/>
      <c r="B28" s="485"/>
      <c r="C28" s="114">
        <v>0</v>
      </c>
      <c r="D28" s="89" t="s">
        <v>193</v>
      </c>
      <c r="E28" s="78"/>
    </row>
    <row r="29" spans="1:5" s="89" customFormat="1" hidden="1">
      <c r="A29" s="485"/>
      <c r="B29" s="485"/>
      <c r="C29" s="114">
        <v>0</v>
      </c>
      <c r="D29" s="89" t="s">
        <v>193</v>
      </c>
      <c r="E29" s="78"/>
    </row>
    <row r="30" spans="1:5" s="89" customFormat="1" hidden="1">
      <c r="A30" s="485"/>
      <c r="B30" s="485"/>
      <c r="C30" s="114">
        <v>0</v>
      </c>
      <c r="D30" s="89" t="s">
        <v>193</v>
      </c>
      <c r="E30" s="78"/>
    </row>
    <row r="31" spans="1:5" s="89" customFormat="1" hidden="1">
      <c r="A31" s="485"/>
      <c r="B31" s="485"/>
      <c r="C31" s="114">
        <v>0</v>
      </c>
      <c r="D31" s="89" t="s">
        <v>193</v>
      </c>
      <c r="E31" s="78"/>
    </row>
    <row r="32" spans="1:5" s="89" customFormat="1" hidden="1">
      <c r="A32" s="485"/>
      <c r="B32" s="485"/>
      <c r="C32" s="114">
        <v>0</v>
      </c>
      <c r="D32" s="89" t="s">
        <v>193</v>
      </c>
      <c r="E32" s="78"/>
    </row>
    <row r="33" spans="1:5" s="89" customFormat="1" hidden="1">
      <c r="A33" s="485"/>
      <c r="B33" s="485"/>
      <c r="C33" s="114">
        <v>0</v>
      </c>
      <c r="D33" s="89" t="s">
        <v>193</v>
      </c>
      <c r="E33" s="78"/>
    </row>
    <row r="34" spans="1:5" s="89" customFormat="1" hidden="1">
      <c r="A34" s="485"/>
      <c r="B34" s="485"/>
      <c r="C34" s="114">
        <v>0</v>
      </c>
      <c r="D34" s="89" t="s">
        <v>193</v>
      </c>
      <c r="E34" s="78"/>
    </row>
    <row r="35" spans="1:5" s="89" customFormat="1" hidden="1">
      <c r="A35" s="485"/>
      <c r="B35" s="485"/>
      <c r="C35" s="114">
        <v>0</v>
      </c>
      <c r="D35" s="89" t="s">
        <v>193</v>
      </c>
      <c r="E35" s="78"/>
    </row>
    <row r="36" spans="1:5" s="89" customFormat="1" hidden="1">
      <c r="A36" s="485"/>
      <c r="B36" s="485"/>
      <c r="C36" s="114">
        <v>0</v>
      </c>
      <c r="D36" s="89" t="s">
        <v>193</v>
      </c>
      <c r="E36" s="78"/>
    </row>
    <row r="37" spans="1:5" s="89" customFormat="1" hidden="1">
      <c r="A37" s="485"/>
      <c r="B37" s="485"/>
      <c r="C37" s="114">
        <v>0</v>
      </c>
      <c r="D37" s="89" t="s">
        <v>193</v>
      </c>
      <c r="E37" s="78"/>
    </row>
    <row r="38" spans="1:5" s="89" customFormat="1" hidden="1">
      <c r="A38" s="485"/>
      <c r="B38" s="485"/>
      <c r="C38" s="114">
        <v>0</v>
      </c>
      <c r="D38" s="89" t="s">
        <v>193</v>
      </c>
      <c r="E38" s="78"/>
    </row>
    <row r="39" spans="1:5" s="89" customFormat="1" hidden="1">
      <c r="A39" s="485"/>
      <c r="B39" s="485"/>
      <c r="C39" s="114">
        <v>0</v>
      </c>
      <c r="D39" s="89" t="s">
        <v>193</v>
      </c>
      <c r="E39" s="78"/>
    </row>
    <row r="40" spans="1:5" s="89" customFormat="1" hidden="1">
      <c r="A40" s="485"/>
      <c r="B40" s="485"/>
      <c r="C40" s="114">
        <v>0</v>
      </c>
      <c r="D40" s="89" t="s">
        <v>193</v>
      </c>
      <c r="E40" s="78"/>
    </row>
    <row r="41" spans="1:5" s="89" customFormat="1" hidden="1">
      <c r="A41" s="485"/>
      <c r="B41" s="485"/>
      <c r="C41" s="114">
        <v>0</v>
      </c>
      <c r="D41" s="89" t="s">
        <v>193</v>
      </c>
      <c r="E41" s="78"/>
    </row>
    <row r="42" spans="1:5" s="89" customFormat="1" hidden="1">
      <c r="A42" s="485"/>
      <c r="B42" s="485"/>
      <c r="C42" s="114">
        <v>0</v>
      </c>
      <c r="D42" s="89" t="s">
        <v>193</v>
      </c>
      <c r="E42" s="78"/>
    </row>
    <row r="43" spans="1:5" s="89" customFormat="1" hidden="1">
      <c r="A43" s="485"/>
      <c r="B43" s="485"/>
      <c r="C43" s="114">
        <v>0</v>
      </c>
      <c r="D43" s="89" t="s">
        <v>193</v>
      </c>
      <c r="E43" s="78"/>
    </row>
    <row r="44" spans="1:5" s="89" customFormat="1" hidden="1">
      <c r="A44" s="485"/>
      <c r="B44" s="485"/>
      <c r="C44" s="114">
        <v>0</v>
      </c>
      <c r="D44" s="89" t="s">
        <v>193</v>
      </c>
      <c r="E44" s="78"/>
    </row>
    <row r="45" spans="1:5" s="89" customFormat="1" hidden="1">
      <c r="A45" s="485"/>
      <c r="B45" s="485"/>
      <c r="C45" s="114">
        <v>0</v>
      </c>
      <c r="D45" s="89" t="s">
        <v>193</v>
      </c>
      <c r="E45" s="78"/>
    </row>
    <row r="46" spans="1:5" s="89" customFormat="1" hidden="1">
      <c r="A46" s="485"/>
      <c r="B46" s="485"/>
      <c r="C46" s="114">
        <v>0</v>
      </c>
      <c r="D46" s="89" t="s">
        <v>193</v>
      </c>
      <c r="E46" s="78"/>
    </row>
    <row r="47" spans="1:5" s="89" customFormat="1" hidden="1">
      <c r="A47" s="485"/>
      <c r="B47" s="485"/>
      <c r="C47" s="114">
        <v>0</v>
      </c>
      <c r="D47" s="89" t="s">
        <v>193</v>
      </c>
      <c r="E47" s="78"/>
    </row>
    <row r="48" spans="1:5" s="89" customFormat="1" hidden="1">
      <c r="A48" s="485"/>
      <c r="B48" s="485"/>
      <c r="C48" s="114">
        <v>0</v>
      </c>
      <c r="D48" s="89" t="s">
        <v>193</v>
      </c>
      <c r="E48" s="78"/>
    </row>
    <row r="49" spans="1:5" s="89" customFormat="1" hidden="1">
      <c r="A49" s="485"/>
      <c r="B49" s="485"/>
      <c r="C49" s="114">
        <v>0</v>
      </c>
      <c r="D49" s="89" t="s">
        <v>193</v>
      </c>
      <c r="E49" s="78"/>
    </row>
    <row r="50" spans="1:5" s="89" customFormat="1" hidden="1">
      <c r="A50" s="485"/>
      <c r="B50" s="485"/>
      <c r="C50" s="114">
        <v>0</v>
      </c>
      <c r="D50" s="89" t="s">
        <v>193</v>
      </c>
      <c r="E50" s="78"/>
    </row>
    <row r="51" spans="1:5" s="89" customFormat="1" hidden="1">
      <c r="A51" s="485"/>
      <c r="B51" s="485"/>
      <c r="C51" s="114">
        <v>0</v>
      </c>
      <c r="D51" s="89" t="s">
        <v>193</v>
      </c>
      <c r="E51" s="78"/>
    </row>
    <row r="52" spans="1:5" s="89" customFormat="1" hidden="1">
      <c r="A52" s="485"/>
      <c r="B52" s="485"/>
      <c r="C52" s="114">
        <v>0</v>
      </c>
      <c r="D52" s="89" t="s">
        <v>193</v>
      </c>
      <c r="E52" s="78"/>
    </row>
    <row r="53" spans="1:5" s="89" customFormat="1" hidden="1">
      <c r="A53" s="485"/>
      <c r="B53" s="485"/>
      <c r="C53" s="114">
        <v>0</v>
      </c>
      <c r="D53" s="89" t="s">
        <v>193</v>
      </c>
      <c r="E53" s="78"/>
    </row>
    <row r="54" spans="1:5" s="89" customFormat="1" hidden="1">
      <c r="A54" s="485"/>
      <c r="B54" s="485"/>
      <c r="C54" s="114">
        <v>0</v>
      </c>
      <c r="D54" s="89" t="s">
        <v>193</v>
      </c>
      <c r="E54" s="78"/>
    </row>
    <row r="55" spans="1:5" s="89" customFormat="1" hidden="1">
      <c r="A55" s="485"/>
      <c r="B55" s="485"/>
      <c r="C55" s="114">
        <v>0</v>
      </c>
      <c r="D55" s="89" t="s">
        <v>193</v>
      </c>
      <c r="E55" s="78"/>
    </row>
    <row r="56" spans="1:5" s="89" customFormat="1" hidden="1">
      <c r="A56" s="485"/>
      <c r="B56" s="485"/>
      <c r="C56" s="114">
        <v>0</v>
      </c>
      <c r="D56" s="89" t="s">
        <v>193</v>
      </c>
      <c r="E56" s="78"/>
    </row>
    <row r="57" spans="1:5" s="89" customFormat="1" hidden="1">
      <c r="A57" s="485"/>
      <c r="B57" s="485"/>
      <c r="C57" s="114">
        <v>0</v>
      </c>
      <c r="D57" s="89" t="s">
        <v>193</v>
      </c>
      <c r="E57" s="78"/>
    </row>
    <row r="58" spans="1:5" s="89" customFormat="1" hidden="1">
      <c r="A58" s="485"/>
      <c r="B58" s="485"/>
      <c r="C58" s="114">
        <v>0</v>
      </c>
      <c r="D58" s="89" t="s">
        <v>193</v>
      </c>
      <c r="E58" s="78"/>
    </row>
    <row r="59" spans="1:5" s="89" customFormat="1" hidden="1">
      <c r="A59" s="485"/>
      <c r="B59" s="485"/>
      <c r="C59" s="114">
        <v>0</v>
      </c>
      <c r="D59" s="89" t="s">
        <v>193</v>
      </c>
      <c r="E59" s="78"/>
    </row>
    <row r="60" spans="1:5" s="89" customFormat="1" hidden="1">
      <c r="A60" s="485"/>
      <c r="B60" s="485"/>
      <c r="C60" s="114">
        <v>0</v>
      </c>
      <c r="D60" s="89" t="s">
        <v>193</v>
      </c>
      <c r="E60" s="78"/>
    </row>
    <row r="61" spans="1:5" s="89" customFormat="1" hidden="1">
      <c r="A61" s="485"/>
      <c r="B61" s="485"/>
      <c r="C61" s="114">
        <v>0</v>
      </c>
      <c r="D61" s="89" t="s">
        <v>193</v>
      </c>
      <c r="E61" s="78"/>
    </row>
    <row r="62" spans="1:5" s="89" customFormat="1" hidden="1">
      <c r="A62" s="485"/>
      <c r="B62" s="485"/>
      <c r="C62" s="114">
        <v>0</v>
      </c>
      <c r="D62" s="89" t="s">
        <v>193</v>
      </c>
      <c r="E62" s="78"/>
    </row>
    <row r="63" spans="1:5" s="89" customFormat="1" hidden="1">
      <c r="A63" s="485"/>
      <c r="B63" s="485"/>
      <c r="C63" s="114">
        <v>0</v>
      </c>
      <c r="D63" s="89" t="s">
        <v>193</v>
      </c>
      <c r="E63" s="78"/>
    </row>
    <row r="64" spans="1:5" s="89" customFormat="1" hidden="1">
      <c r="A64" s="485"/>
      <c r="B64" s="485"/>
      <c r="C64" s="114">
        <v>0</v>
      </c>
      <c r="D64" s="89" t="s">
        <v>193</v>
      </c>
      <c r="E64" s="78"/>
    </row>
    <row r="65" spans="1:5" s="89" customFormat="1" hidden="1">
      <c r="A65" s="485"/>
      <c r="B65" s="485"/>
      <c r="C65" s="114">
        <v>0</v>
      </c>
      <c r="D65" s="89" t="s">
        <v>193</v>
      </c>
      <c r="E65" s="78"/>
    </row>
    <row r="66" spans="1:5" s="89" customFormat="1" hidden="1">
      <c r="A66" s="485"/>
      <c r="B66" s="485"/>
      <c r="C66" s="114">
        <v>0</v>
      </c>
      <c r="D66" s="89" t="s">
        <v>193</v>
      </c>
      <c r="E66" s="78"/>
    </row>
    <row r="67" spans="1:5" s="89" customFormat="1" hidden="1">
      <c r="A67" s="485"/>
      <c r="B67" s="485"/>
      <c r="C67" s="114">
        <v>0</v>
      </c>
      <c r="D67" s="89" t="s">
        <v>193</v>
      </c>
      <c r="E67" s="78"/>
    </row>
    <row r="68" spans="1:5" s="89" customFormat="1" hidden="1">
      <c r="A68" s="485"/>
      <c r="B68" s="485"/>
      <c r="C68" s="114">
        <v>0</v>
      </c>
      <c r="D68" s="89" t="s">
        <v>193</v>
      </c>
      <c r="E68" s="78"/>
    </row>
    <row r="69" spans="1:5" s="89" customFormat="1" hidden="1">
      <c r="A69" s="485"/>
      <c r="B69" s="485"/>
      <c r="C69" s="114">
        <v>0</v>
      </c>
      <c r="D69" s="89" t="s">
        <v>193</v>
      </c>
      <c r="E69" s="78"/>
    </row>
    <row r="70" spans="1:5" s="89" customFormat="1" hidden="1">
      <c r="A70" s="485"/>
      <c r="B70" s="485"/>
      <c r="C70" s="114">
        <v>0</v>
      </c>
      <c r="D70" s="89" t="s">
        <v>193</v>
      </c>
      <c r="E70" s="78"/>
    </row>
    <row r="71" spans="1:5" s="89" customFormat="1" hidden="1">
      <c r="A71" s="485"/>
      <c r="B71" s="485"/>
      <c r="C71" s="114">
        <v>0</v>
      </c>
      <c r="D71" s="89" t="s">
        <v>193</v>
      </c>
      <c r="E71" s="78"/>
    </row>
    <row r="72" spans="1:5" s="89" customFormat="1" hidden="1">
      <c r="A72" s="485"/>
      <c r="B72" s="485"/>
      <c r="C72" s="114">
        <v>0</v>
      </c>
      <c r="D72" s="89" t="s">
        <v>193</v>
      </c>
      <c r="E72" s="78"/>
    </row>
    <row r="73" spans="1:5" s="89" customFormat="1" hidden="1">
      <c r="A73" s="485"/>
      <c r="B73" s="485"/>
      <c r="C73" s="114">
        <v>0</v>
      </c>
      <c r="D73" s="89" t="s">
        <v>193</v>
      </c>
      <c r="E73" s="78"/>
    </row>
    <row r="74" spans="1:5" s="89" customFormat="1" hidden="1">
      <c r="A74" s="485"/>
      <c r="B74" s="485"/>
      <c r="C74" s="114">
        <v>0</v>
      </c>
      <c r="D74" s="89" t="s">
        <v>193</v>
      </c>
      <c r="E74" s="78"/>
    </row>
    <row r="75" spans="1:5" s="89" customFormat="1" hidden="1">
      <c r="A75" s="485"/>
      <c r="B75" s="485"/>
      <c r="C75" s="114">
        <v>0</v>
      </c>
      <c r="D75" s="89" t="s">
        <v>193</v>
      </c>
      <c r="E75" s="78"/>
    </row>
    <row r="76" spans="1:5" s="89" customFormat="1" hidden="1">
      <c r="A76" s="485"/>
      <c r="B76" s="485"/>
      <c r="C76" s="114">
        <v>0</v>
      </c>
      <c r="D76" s="89" t="s">
        <v>193</v>
      </c>
      <c r="E76" s="78"/>
    </row>
    <row r="77" spans="1:5" s="89" customFormat="1" hidden="1">
      <c r="A77" s="485"/>
      <c r="B77" s="485"/>
      <c r="C77" s="114">
        <v>0</v>
      </c>
      <c r="D77" s="89" t="s">
        <v>193</v>
      </c>
      <c r="E77" s="78"/>
    </row>
    <row r="78" spans="1:5" s="89" customFormat="1" hidden="1">
      <c r="A78" s="485"/>
      <c r="B78" s="485"/>
      <c r="C78" s="114">
        <v>0</v>
      </c>
      <c r="D78" s="89" t="s">
        <v>193</v>
      </c>
      <c r="E78" s="78"/>
    </row>
    <row r="79" spans="1:5" s="89" customFormat="1" hidden="1">
      <c r="A79" s="485"/>
      <c r="B79" s="485"/>
      <c r="C79" s="114">
        <v>0</v>
      </c>
      <c r="D79" s="89" t="s">
        <v>193</v>
      </c>
      <c r="E79" s="78"/>
    </row>
    <row r="80" spans="1:5" s="89" customFormat="1" hidden="1">
      <c r="A80" s="485"/>
      <c r="B80" s="485"/>
      <c r="C80" s="114">
        <v>0</v>
      </c>
      <c r="D80" s="89" t="s">
        <v>193</v>
      </c>
      <c r="E80" s="78"/>
    </row>
    <row r="81" spans="1:5" s="89" customFormat="1" hidden="1">
      <c r="A81" s="485"/>
      <c r="B81" s="485"/>
      <c r="C81" s="114">
        <v>0</v>
      </c>
      <c r="D81" s="89" t="s">
        <v>193</v>
      </c>
      <c r="E81" s="78"/>
    </row>
    <row r="82" spans="1:5" s="89" customFormat="1" hidden="1">
      <c r="A82" s="485"/>
      <c r="B82" s="485"/>
      <c r="C82" s="114">
        <v>0</v>
      </c>
      <c r="D82" s="89" t="s">
        <v>193</v>
      </c>
      <c r="E82" s="78"/>
    </row>
    <row r="83" spans="1:5" s="89" customFormat="1" hidden="1">
      <c r="A83" s="485"/>
      <c r="B83" s="485"/>
      <c r="C83" s="114">
        <v>0</v>
      </c>
      <c r="D83" s="89" t="s">
        <v>193</v>
      </c>
      <c r="E83" s="78"/>
    </row>
    <row r="84" spans="1:5" s="89" customFormat="1" hidden="1">
      <c r="A84" s="485"/>
      <c r="B84" s="485"/>
      <c r="C84" s="114">
        <v>0</v>
      </c>
      <c r="D84" s="89" t="s">
        <v>193</v>
      </c>
      <c r="E84" s="78"/>
    </row>
    <row r="85" spans="1:5" s="89" customFormat="1" hidden="1">
      <c r="A85" s="485"/>
      <c r="B85" s="485"/>
      <c r="C85" s="114">
        <v>0</v>
      </c>
      <c r="D85" s="89" t="s">
        <v>193</v>
      </c>
      <c r="E85" s="78"/>
    </row>
    <row r="86" spans="1:5" s="89" customFormat="1" hidden="1">
      <c r="A86" s="485"/>
      <c r="B86" s="485"/>
      <c r="C86" s="114">
        <v>0</v>
      </c>
      <c r="D86" s="89" t="s">
        <v>193</v>
      </c>
      <c r="E86" s="78"/>
    </row>
    <row r="87" spans="1:5" s="89" customFormat="1" hidden="1">
      <c r="A87" s="485"/>
      <c r="B87" s="485"/>
      <c r="C87" s="114">
        <v>0</v>
      </c>
      <c r="D87" s="89" t="s">
        <v>193</v>
      </c>
      <c r="E87" s="78"/>
    </row>
    <row r="88" spans="1:5" s="89" customFormat="1" hidden="1">
      <c r="A88" s="485"/>
      <c r="B88" s="485"/>
      <c r="C88" s="114">
        <v>0</v>
      </c>
      <c r="D88" s="89" t="s">
        <v>193</v>
      </c>
      <c r="E88" s="78"/>
    </row>
    <row r="89" spans="1:5" s="89" customFormat="1" hidden="1">
      <c r="A89" s="485"/>
      <c r="B89" s="485"/>
      <c r="C89" s="114">
        <v>0</v>
      </c>
      <c r="D89" s="89" t="s">
        <v>193</v>
      </c>
      <c r="E89" s="78"/>
    </row>
    <row r="90" spans="1:5" s="89" customFormat="1" hidden="1">
      <c r="A90" s="485"/>
      <c r="B90" s="485"/>
      <c r="C90" s="114">
        <v>0</v>
      </c>
      <c r="D90" s="89" t="s">
        <v>193</v>
      </c>
      <c r="E90" s="78"/>
    </row>
    <row r="91" spans="1:5" s="89" customFormat="1" hidden="1">
      <c r="A91" s="485"/>
      <c r="B91" s="485"/>
      <c r="C91" s="114">
        <v>0</v>
      </c>
      <c r="D91" s="89" t="s">
        <v>193</v>
      </c>
      <c r="E91" s="78"/>
    </row>
    <row r="92" spans="1:5" s="89" customFormat="1" hidden="1">
      <c r="A92" s="485"/>
      <c r="B92" s="485"/>
      <c r="C92" s="114">
        <v>0</v>
      </c>
      <c r="D92" s="89" t="s">
        <v>193</v>
      </c>
      <c r="E92" s="78"/>
    </row>
    <row r="93" spans="1:5" s="89" customFormat="1" hidden="1">
      <c r="A93" s="485"/>
      <c r="B93" s="485"/>
      <c r="C93" s="114">
        <v>0</v>
      </c>
      <c r="D93" s="89" t="s">
        <v>193</v>
      </c>
      <c r="E93" s="78"/>
    </row>
    <row r="94" spans="1:5" s="89" customFormat="1" hidden="1">
      <c r="A94" s="485"/>
      <c r="B94" s="485"/>
      <c r="C94" s="114">
        <v>0</v>
      </c>
      <c r="D94" s="89" t="s">
        <v>193</v>
      </c>
      <c r="E94" s="78"/>
    </row>
    <row r="95" spans="1:5" s="89" customFormat="1" hidden="1">
      <c r="A95" s="485"/>
      <c r="B95" s="485"/>
      <c r="C95" s="114">
        <v>0</v>
      </c>
      <c r="D95" s="89" t="s">
        <v>193</v>
      </c>
      <c r="E95" s="78"/>
    </row>
    <row r="96" spans="1:5" s="89" customFormat="1" hidden="1">
      <c r="A96" s="485"/>
      <c r="B96" s="485"/>
      <c r="C96" s="114">
        <v>0</v>
      </c>
      <c r="D96" s="89" t="s">
        <v>193</v>
      </c>
      <c r="E96" s="78"/>
    </row>
    <row r="97" spans="1:5" s="89" customFormat="1" hidden="1">
      <c r="A97" s="485"/>
      <c r="B97" s="485"/>
      <c r="C97" s="114">
        <v>0</v>
      </c>
      <c r="D97" s="89" t="s">
        <v>193</v>
      </c>
      <c r="E97" s="78"/>
    </row>
    <row r="98" spans="1:5" s="89" customFormat="1" hidden="1">
      <c r="A98" s="485"/>
      <c r="B98" s="485"/>
      <c r="C98" s="114">
        <v>0</v>
      </c>
      <c r="D98" s="89" t="s">
        <v>193</v>
      </c>
      <c r="E98" s="78"/>
    </row>
    <row r="99" spans="1:5" s="89" customFormat="1" hidden="1">
      <c r="A99" s="485"/>
      <c r="B99" s="485"/>
      <c r="C99" s="114">
        <v>0</v>
      </c>
      <c r="D99" s="89" t="s">
        <v>193</v>
      </c>
      <c r="E99" s="78"/>
    </row>
    <row r="100" spans="1:5" s="89" customFormat="1" hidden="1">
      <c r="A100" s="485"/>
      <c r="B100" s="485"/>
      <c r="C100" s="114">
        <v>0</v>
      </c>
      <c r="D100" s="89" t="s">
        <v>193</v>
      </c>
      <c r="E100" s="78"/>
    </row>
    <row r="101" spans="1:5" s="89" customFormat="1" hidden="1">
      <c r="A101" s="485"/>
      <c r="B101" s="485"/>
      <c r="C101" s="114">
        <v>0</v>
      </c>
      <c r="D101" s="89" t="s">
        <v>193</v>
      </c>
      <c r="E101" s="78"/>
    </row>
    <row r="102" spans="1:5" s="89" customFormat="1" hidden="1">
      <c r="A102" s="485"/>
      <c r="B102" s="485"/>
      <c r="C102" s="114">
        <v>0</v>
      </c>
      <c r="D102" s="89" t="s">
        <v>193</v>
      </c>
      <c r="E102" s="78"/>
    </row>
    <row r="103" spans="1:5" s="89" customFormat="1" hidden="1">
      <c r="A103" s="485"/>
      <c r="B103" s="485"/>
      <c r="C103" s="114">
        <v>0</v>
      </c>
      <c r="D103" s="89" t="s">
        <v>193</v>
      </c>
      <c r="E103" s="78"/>
    </row>
    <row r="104" spans="1:5" s="89" customFormat="1" hidden="1">
      <c r="A104" s="485"/>
      <c r="B104" s="485"/>
      <c r="C104" s="114">
        <v>0</v>
      </c>
      <c r="D104" s="89" t="s">
        <v>193</v>
      </c>
      <c r="E104" s="78"/>
    </row>
    <row r="105" spans="1:5" s="89" customFormat="1" hidden="1">
      <c r="A105" s="485"/>
      <c r="B105" s="485"/>
      <c r="C105" s="114">
        <v>0</v>
      </c>
      <c r="D105" s="89" t="s">
        <v>193</v>
      </c>
      <c r="E105" s="78"/>
    </row>
    <row r="106" spans="1:5" s="89" customFormat="1" hidden="1">
      <c r="A106" s="485"/>
      <c r="B106" s="485"/>
      <c r="C106" s="114">
        <v>0</v>
      </c>
      <c r="D106" s="89" t="s">
        <v>193</v>
      </c>
      <c r="E106" s="78"/>
    </row>
    <row r="107" spans="1:5" s="89" customFormat="1" hidden="1">
      <c r="A107" s="485"/>
      <c r="B107" s="485"/>
      <c r="C107" s="114">
        <v>0</v>
      </c>
      <c r="D107" s="89" t="s">
        <v>193</v>
      </c>
      <c r="E107" s="78"/>
    </row>
    <row r="108" spans="1:5" s="89" customFormat="1" hidden="1">
      <c r="A108" s="485"/>
      <c r="B108" s="485"/>
      <c r="C108" s="114">
        <v>0</v>
      </c>
      <c r="D108" s="89" t="s">
        <v>193</v>
      </c>
      <c r="E108" s="78"/>
    </row>
    <row r="109" spans="1:5" s="89" customFormat="1" hidden="1">
      <c r="A109" s="485"/>
      <c r="B109" s="485"/>
      <c r="C109" s="114">
        <v>0</v>
      </c>
      <c r="D109" s="89" t="s">
        <v>193</v>
      </c>
      <c r="E109" s="78"/>
    </row>
    <row r="110" spans="1:5" s="89" customFormat="1" hidden="1">
      <c r="A110" s="485"/>
      <c r="B110" s="485"/>
      <c r="C110" s="114">
        <v>0</v>
      </c>
      <c r="D110" s="89" t="s">
        <v>193</v>
      </c>
      <c r="E110" s="78"/>
    </row>
    <row r="111" spans="1:5" s="89" customFormat="1" hidden="1">
      <c r="A111" s="485"/>
      <c r="B111" s="485"/>
      <c r="C111" s="114">
        <v>0</v>
      </c>
      <c r="D111" s="89" t="s">
        <v>193</v>
      </c>
      <c r="E111" s="78"/>
    </row>
    <row r="112" spans="1:5" s="89" customFormat="1" hidden="1">
      <c r="A112" s="485"/>
      <c r="B112" s="485"/>
      <c r="C112" s="114">
        <v>0</v>
      </c>
      <c r="D112" s="89" t="s">
        <v>193</v>
      </c>
      <c r="E112" s="78"/>
    </row>
    <row r="113" spans="1:5" s="89" customFormat="1" hidden="1">
      <c r="A113" s="485"/>
      <c r="B113" s="485"/>
      <c r="C113" s="114">
        <v>0</v>
      </c>
      <c r="D113" s="89" t="s">
        <v>193</v>
      </c>
      <c r="E113" s="78"/>
    </row>
    <row r="114" spans="1:5" s="89" customFormat="1" hidden="1">
      <c r="A114" s="485"/>
      <c r="B114" s="485"/>
      <c r="C114" s="114">
        <v>0</v>
      </c>
      <c r="D114" s="89" t="s">
        <v>193</v>
      </c>
      <c r="E114" s="78"/>
    </row>
    <row r="115" spans="1:5" s="89" customFormat="1" hidden="1">
      <c r="A115" s="485"/>
      <c r="B115" s="485"/>
      <c r="C115" s="114">
        <v>0</v>
      </c>
      <c r="D115" s="89" t="s">
        <v>193</v>
      </c>
      <c r="E115" s="78"/>
    </row>
    <row r="116" spans="1:5" s="89" customFormat="1" hidden="1">
      <c r="A116" s="485"/>
      <c r="B116" s="485"/>
      <c r="C116" s="114">
        <v>0</v>
      </c>
      <c r="D116" s="89" t="s">
        <v>193</v>
      </c>
      <c r="E116" s="78"/>
    </row>
    <row r="117" spans="1:5" s="89" customFormat="1" hidden="1">
      <c r="A117" s="485"/>
      <c r="B117" s="485"/>
      <c r="C117" s="114">
        <v>0</v>
      </c>
      <c r="D117" s="89" t="s">
        <v>193</v>
      </c>
      <c r="E117" s="78"/>
    </row>
    <row r="118" spans="1:5" s="89" customFormat="1" hidden="1">
      <c r="A118" s="485"/>
      <c r="B118" s="485"/>
      <c r="C118" s="114">
        <v>0</v>
      </c>
      <c r="D118" s="89" t="s">
        <v>193</v>
      </c>
      <c r="E118" s="78"/>
    </row>
    <row r="119" spans="1:5" s="89" customFormat="1" hidden="1">
      <c r="A119" s="485"/>
      <c r="B119" s="485"/>
      <c r="C119" s="114">
        <v>0</v>
      </c>
      <c r="D119" s="89" t="s">
        <v>193</v>
      </c>
      <c r="E119" s="78"/>
    </row>
    <row r="120" spans="1:5" s="89" customFormat="1" hidden="1">
      <c r="A120" s="485"/>
      <c r="B120" s="485"/>
      <c r="C120" s="114">
        <v>0</v>
      </c>
      <c r="D120" s="89" t="s">
        <v>193</v>
      </c>
      <c r="E120" s="78"/>
    </row>
    <row r="121" spans="1:5" s="89" customFormat="1" hidden="1">
      <c r="A121" s="485"/>
      <c r="B121" s="485"/>
      <c r="C121" s="114">
        <v>0</v>
      </c>
      <c r="D121" s="89" t="s">
        <v>193</v>
      </c>
      <c r="E121" s="78"/>
    </row>
    <row r="122" spans="1:5" s="89" customFormat="1" hidden="1">
      <c r="A122" s="485"/>
      <c r="B122" s="485"/>
      <c r="C122" s="114">
        <v>0</v>
      </c>
      <c r="D122" s="89" t="s">
        <v>193</v>
      </c>
      <c r="E122" s="78"/>
    </row>
    <row r="123" spans="1:5" s="89" customFormat="1" hidden="1">
      <c r="A123" s="485"/>
      <c r="B123" s="485"/>
      <c r="C123" s="114">
        <v>0</v>
      </c>
      <c r="D123" s="89" t="s">
        <v>193</v>
      </c>
      <c r="E123" s="78"/>
    </row>
    <row r="124" spans="1:5" s="89" customFormat="1" hidden="1">
      <c r="A124" s="485"/>
      <c r="B124" s="485"/>
      <c r="C124" s="114">
        <v>0</v>
      </c>
      <c r="D124" s="89" t="s">
        <v>193</v>
      </c>
      <c r="E124" s="78"/>
    </row>
    <row r="125" spans="1:5" s="89" customFormat="1" hidden="1">
      <c r="A125" s="485"/>
      <c r="B125" s="485"/>
      <c r="C125" s="114">
        <v>0</v>
      </c>
      <c r="D125" s="89" t="s">
        <v>193</v>
      </c>
      <c r="E125" s="78"/>
    </row>
    <row r="126" spans="1:5" s="89" customFormat="1" hidden="1">
      <c r="A126" s="485"/>
      <c r="B126" s="485"/>
      <c r="C126" s="114">
        <v>0</v>
      </c>
      <c r="D126" s="89" t="s">
        <v>193</v>
      </c>
      <c r="E126" s="78"/>
    </row>
    <row r="127" spans="1:5" s="89" customFormat="1" hidden="1">
      <c r="A127" s="485"/>
      <c r="B127" s="485"/>
      <c r="C127" s="114">
        <v>0</v>
      </c>
      <c r="D127" s="89" t="s">
        <v>193</v>
      </c>
      <c r="E127" s="78"/>
    </row>
    <row r="128" spans="1:5" s="89" customFormat="1" hidden="1">
      <c r="A128" s="485"/>
      <c r="B128" s="485"/>
      <c r="C128" s="114">
        <v>0</v>
      </c>
      <c r="D128" s="89" t="s">
        <v>193</v>
      </c>
      <c r="E128" s="78"/>
    </row>
    <row r="129" spans="1:6" s="89" customFormat="1" hidden="1">
      <c r="A129" s="485"/>
      <c r="B129" s="485"/>
      <c r="C129" s="114">
        <v>0</v>
      </c>
      <c r="D129" s="89" t="s">
        <v>193</v>
      </c>
      <c r="E129" s="78"/>
    </row>
    <row r="130" spans="1:6" s="89" customFormat="1" hidden="1">
      <c r="A130" s="485"/>
      <c r="B130" s="485"/>
      <c r="C130" s="114">
        <v>0</v>
      </c>
      <c r="D130" s="89" t="s">
        <v>193</v>
      </c>
      <c r="E130" s="78"/>
    </row>
    <row r="131" spans="1:6" s="89" customFormat="1" hidden="1">
      <c r="A131" s="485"/>
      <c r="B131" s="485"/>
      <c r="C131" s="114">
        <v>0</v>
      </c>
      <c r="D131" s="89" t="s">
        <v>193</v>
      </c>
      <c r="E131" s="78"/>
    </row>
    <row r="132" spans="1:6" s="89" customFormat="1" hidden="1">
      <c r="A132" s="485"/>
      <c r="B132" s="485"/>
      <c r="C132" s="114">
        <v>0</v>
      </c>
      <c r="D132" s="89" t="s">
        <v>193</v>
      </c>
      <c r="E132" s="78"/>
    </row>
    <row r="133" spans="1:6" s="89" customFormat="1" hidden="1">
      <c r="A133" s="485"/>
      <c r="B133" s="485"/>
      <c r="C133" s="114">
        <v>0</v>
      </c>
      <c r="D133" s="89" t="s">
        <v>193</v>
      </c>
      <c r="E133" s="78"/>
    </row>
    <row r="134" spans="1:6" s="89" customFormat="1" hidden="1">
      <c r="A134" s="485"/>
      <c r="B134" s="485"/>
      <c r="C134" s="114">
        <v>0</v>
      </c>
      <c r="D134" s="89" t="s">
        <v>193</v>
      </c>
      <c r="E134" s="78"/>
    </row>
    <row r="135" spans="1:6" s="89" customFormat="1" hidden="1">
      <c r="A135" s="485"/>
      <c r="B135" s="485"/>
      <c r="C135" s="114">
        <v>0</v>
      </c>
      <c r="D135" s="89" t="s">
        <v>193</v>
      </c>
      <c r="E135" s="78"/>
    </row>
    <row r="136" spans="1:6" s="89" customFormat="1">
      <c r="A136" s="485"/>
      <c r="B136" s="485"/>
      <c r="C136" s="226">
        <v>0</v>
      </c>
      <c r="D136" s="89" t="s">
        <v>193</v>
      </c>
    </row>
    <row r="137" spans="1:6" s="89" customFormat="1">
      <c r="A137" s="163"/>
      <c r="B137" s="172" t="s">
        <v>194</v>
      </c>
      <c r="C137" s="224">
        <f>ROUND(SUBTOTAL(109,C7:C136),2)</f>
        <v>0</v>
      </c>
      <c r="D137" s="89" t="s">
        <v>193</v>
      </c>
      <c r="F137" s="349" t="s">
        <v>210</v>
      </c>
    </row>
    <row r="138" spans="1:6" s="89" customFormat="1">
      <c r="A138" s="485"/>
      <c r="B138" s="485"/>
      <c r="C138" s="221"/>
      <c r="D138" s="89" t="s">
        <v>196</v>
      </c>
    </row>
    <row r="139" spans="1:6" s="89" customFormat="1">
      <c r="A139" s="485"/>
      <c r="B139" s="485"/>
      <c r="C139" s="114">
        <v>0</v>
      </c>
      <c r="D139" s="89" t="s">
        <v>196</v>
      </c>
    </row>
    <row r="140" spans="1:6" s="89" customFormat="1">
      <c r="A140" s="485"/>
      <c r="B140" s="485"/>
      <c r="C140" s="114">
        <v>0</v>
      </c>
      <c r="D140" s="89" t="s">
        <v>196</v>
      </c>
      <c r="E140" s="78"/>
    </row>
    <row r="141" spans="1:6" s="89" customFormat="1">
      <c r="A141" s="485"/>
      <c r="B141" s="485"/>
      <c r="C141" s="114">
        <v>0</v>
      </c>
      <c r="D141" s="89" t="s">
        <v>196</v>
      </c>
      <c r="E141" s="78"/>
    </row>
    <row r="142" spans="1:6" s="89" customFormat="1" hidden="1">
      <c r="A142" s="485"/>
      <c r="B142" s="485"/>
      <c r="C142" s="114">
        <v>0</v>
      </c>
      <c r="D142" s="89" t="s">
        <v>196</v>
      </c>
      <c r="E142" s="78"/>
    </row>
    <row r="143" spans="1:6" s="89" customFormat="1" hidden="1">
      <c r="A143" s="485"/>
      <c r="B143" s="485"/>
      <c r="C143" s="114">
        <v>0</v>
      </c>
      <c r="D143" s="89" t="s">
        <v>196</v>
      </c>
      <c r="E143" s="78"/>
    </row>
    <row r="144" spans="1:6" s="89" customFormat="1" hidden="1">
      <c r="A144" s="485"/>
      <c r="B144" s="485"/>
      <c r="C144" s="114">
        <v>0</v>
      </c>
      <c r="D144" s="89" t="s">
        <v>196</v>
      </c>
      <c r="E144" s="78"/>
    </row>
    <row r="145" spans="1:5" s="89" customFormat="1" hidden="1">
      <c r="A145" s="485"/>
      <c r="B145" s="485"/>
      <c r="C145" s="114">
        <v>0</v>
      </c>
      <c r="D145" s="89" t="s">
        <v>196</v>
      </c>
      <c r="E145" s="78"/>
    </row>
    <row r="146" spans="1:5" s="89" customFormat="1" hidden="1">
      <c r="A146" s="485"/>
      <c r="B146" s="485"/>
      <c r="C146" s="114">
        <v>0</v>
      </c>
      <c r="D146" s="89" t="s">
        <v>196</v>
      </c>
      <c r="E146" s="78"/>
    </row>
    <row r="147" spans="1:5" s="89" customFormat="1" hidden="1">
      <c r="A147" s="485"/>
      <c r="B147" s="485"/>
      <c r="C147" s="114">
        <v>0</v>
      </c>
      <c r="D147" s="89" t="s">
        <v>196</v>
      </c>
      <c r="E147" s="78"/>
    </row>
    <row r="148" spans="1:5" s="89" customFormat="1" hidden="1">
      <c r="A148" s="485"/>
      <c r="B148" s="485"/>
      <c r="C148" s="114">
        <v>0</v>
      </c>
      <c r="D148" s="89" t="s">
        <v>196</v>
      </c>
      <c r="E148" s="78"/>
    </row>
    <row r="149" spans="1:5" s="89" customFormat="1" hidden="1">
      <c r="A149" s="485"/>
      <c r="B149" s="485"/>
      <c r="C149" s="114">
        <v>0</v>
      </c>
      <c r="D149" s="89" t="s">
        <v>196</v>
      </c>
      <c r="E149" s="78"/>
    </row>
    <row r="150" spans="1:5" s="89" customFormat="1" hidden="1">
      <c r="A150" s="485"/>
      <c r="B150" s="485"/>
      <c r="C150" s="114">
        <v>0</v>
      </c>
      <c r="D150" s="89" t="s">
        <v>196</v>
      </c>
      <c r="E150" s="78"/>
    </row>
    <row r="151" spans="1:5" s="89" customFormat="1" hidden="1">
      <c r="A151" s="485"/>
      <c r="B151" s="485"/>
      <c r="C151" s="114">
        <v>0</v>
      </c>
      <c r="D151" s="89" t="s">
        <v>196</v>
      </c>
      <c r="E151" s="78"/>
    </row>
    <row r="152" spans="1:5" s="89" customFormat="1" hidden="1">
      <c r="A152" s="485"/>
      <c r="B152" s="485"/>
      <c r="C152" s="114">
        <v>0</v>
      </c>
      <c r="D152" s="89" t="s">
        <v>196</v>
      </c>
      <c r="E152" s="78"/>
    </row>
    <row r="153" spans="1:5" s="89" customFormat="1" hidden="1">
      <c r="A153" s="485"/>
      <c r="B153" s="485"/>
      <c r="C153" s="114">
        <v>0</v>
      </c>
      <c r="D153" s="89" t="s">
        <v>196</v>
      </c>
      <c r="E153" s="78"/>
    </row>
    <row r="154" spans="1:5" s="89" customFormat="1" hidden="1">
      <c r="A154" s="485"/>
      <c r="B154" s="485"/>
      <c r="C154" s="114">
        <v>0</v>
      </c>
      <c r="D154" s="89" t="s">
        <v>196</v>
      </c>
      <c r="E154" s="78"/>
    </row>
    <row r="155" spans="1:5" s="89" customFormat="1" hidden="1">
      <c r="A155" s="485"/>
      <c r="B155" s="485"/>
      <c r="C155" s="114">
        <v>0</v>
      </c>
      <c r="D155" s="89" t="s">
        <v>196</v>
      </c>
      <c r="E155" s="78"/>
    </row>
    <row r="156" spans="1:5" s="89" customFormat="1" hidden="1">
      <c r="A156" s="485"/>
      <c r="B156" s="485"/>
      <c r="C156" s="114">
        <v>0</v>
      </c>
      <c r="D156" s="89" t="s">
        <v>196</v>
      </c>
      <c r="E156" s="78"/>
    </row>
    <row r="157" spans="1:5" s="89" customFormat="1" hidden="1">
      <c r="A157" s="485"/>
      <c r="B157" s="485"/>
      <c r="C157" s="114">
        <v>0</v>
      </c>
      <c r="D157" s="89" t="s">
        <v>196</v>
      </c>
      <c r="E157" s="78"/>
    </row>
    <row r="158" spans="1:5" s="89" customFormat="1" hidden="1">
      <c r="A158" s="485"/>
      <c r="B158" s="485"/>
      <c r="C158" s="114">
        <v>0</v>
      </c>
      <c r="D158" s="89" t="s">
        <v>196</v>
      </c>
      <c r="E158" s="78"/>
    </row>
    <row r="159" spans="1:5" s="89" customFormat="1" hidden="1">
      <c r="A159" s="485"/>
      <c r="B159" s="485"/>
      <c r="C159" s="114">
        <v>0</v>
      </c>
      <c r="D159" s="89" t="s">
        <v>196</v>
      </c>
      <c r="E159" s="78"/>
    </row>
    <row r="160" spans="1:5" s="89" customFormat="1" hidden="1">
      <c r="A160" s="485"/>
      <c r="B160" s="485"/>
      <c r="C160" s="114">
        <v>0</v>
      </c>
      <c r="D160" s="89" t="s">
        <v>196</v>
      </c>
      <c r="E160" s="78"/>
    </row>
    <row r="161" spans="1:5" s="89" customFormat="1" hidden="1">
      <c r="A161" s="485"/>
      <c r="B161" s="485"/>
      <c r="C161" s="114">
        <v>0</v>
      </c>
      <c r="D161" s="89" t="s">
        <v>196</v>
      </c>
      <c r="E161" s="78"/>
    </row>
    <row r="162" spans="1:5" s="89" customFormat="1" hidden="1">
      <c r="A162" s="485"/>
      <c r="B162" s="485"/>
      <c r="C162" s="114">
        <v>0</v>
      </c>
      <c r="D162" s="89" t="s">
        <v>196</v>
      </c>
      <c r="E162" s="78"/>
    </row>
    <row r="163" spans="1:5" s="89" customFormat="1" hidden="1">
      <c r="A163" s="485"/>
      <c r="B163" s="485"/>
      <c r="C163" s="114">
        <v>0</v>
      </c>
      <c r="D163" s="89" t="s">
        <v>196</v>
      </c>
      <c r="E163" s="78"/>
    </row>
    <row r="164" spans="1:5" s="89" customFormat="1" hidden="1">
      <c r="A164" s="485"/>
      <c r="B164" s="485"/>
      <c r="C164" s="114">
        <v>0</v>
      </c>
      <c r="D164" s="89" t="s">
        <v>196</v>
      </c>
      <c r="E164" s="78"/>
    </row>
    <row r="165" spans="1:5" s="89" customFormat="1" hidden="1">
      <c r="A165" s="485"/>
      <c r="B165" s="485"/>
      <c r="C165" s="114">
        <v>0</v>
      </c>
      <c r="D165" s="89" t="s">
        <v>196</v>
      </c>
      <c r="E165" s="78"/>
    </row>
    <row r="166" spans="1:5" s="89" customFormat="1" hidden="1">
      <c r="A166" s="485"/>
      <c r="B166" s="485"/>
      <c r="C166" s="114">
        <v>0</v>
      </c>
      <c r="D166" s="89" t="s">
        <v>196</v>
      </c>
      <c r="E166" s="78"/>
    </row>
    <row r="167" spans="1:5" s="89" customFormat="1" hidden="1">
      <c r="A167" s="485"/>
      <c r="B167" s="485"/>
      <c r="C167" s="114">
        <v>0</v>
      </c>
      <c r="D167" s="89" t="s">
        <v>196</v>
      </c>
      <c r="E167" s="78"/>
    </row>
    <row r="168" spans="1:5" s="89" customFormat="1" hidden="1">
      <c r="A168" s="485"/>
      <c r="B168" s="485"/>
      <c r="C168" s="114">
        <v>0</v>
      </c>
      <c r="D168" s="89" t="s">
        <v>196</v>
      </c>
      <c r="E168" s="78"/>
    </row>
    <row r="169" spans="1:5" s="89" customFormat="1" hidden="1">
      <c r="A169" s="485"/>
      <c r="B169" s="485"/>
      <c r="C169" s="114">
        <v>0</v>
      </c>
      <c r="D169" s="89" t="s">
        <v>196</v>
      </c>
      <c r="E169" s="78"/>
    </row>
    <row r="170" spans="1:5" s="89" customFormat="1" hidden="1">
      <c r="A170" s="485"/>
      <c r="B170" s="485"/>
      <c r="C170" s="114">
        <v>0</v>
      </c>
      <c r="D170" s="89" t="s">
        <v>196</v>
      </c>
      <c r="E170" s="78"/>
    </row>
    <row r="171" spans="1:5" s="89" customFormat="1" hidden="1">
      <c r="A171" s="485"/>
      <c r="B171" s="485"/>
      <c r="C171" s="114">
        <v>0</v>
      </c>
      <c r="D171" s="89" t="s">
        <v>196</v>
      </c>
      <c r="E171" s="78"/>
    </row>
    <row r="172" spans="1:5" s="89" customFormat="1" hidden="1">
      <c r="A172" s="485"/>
      <c r="B172" s="485"/>
      <c r="C172" s="114">
        <v>0</v>
      </c>
      <c r="D172" s="89" t="s">
        <v>196</v>
      </c>
      <c r="E172" s="78"/>
    </row>
    <row r="173" spans="1:5" s="89" customFormat="1" hidden="1">
      <c r="A173" s="485"/>
      <c r="B173" s="485"/>
      <c r="C173" s="114">
        <v>0</v>
      </c>
      <c r="D173" s="89" t="s">
        <v>196</v>
      </c>
      <c r="E173" s="78"/>
    </row>
    <row r="174" spans="1:5" s="89" customFormat="1" hidden="1">
      <c r="A174" s="485"/>
      <c r="B174" s="485"/>
      <c r="C174" s="114">
        <v>0</v>
      </c>
      <c r="D174" s="89" t="s">
        <v>196</v>
      </c>
      <c r="E174" s="78"/>
    </row>
    <row r="175" spans="1:5" s="89" customFormat="1" hidden="1">
      <c r="A175" s="485"/>
      <c r="B175" s="485"/>
      <c r="C175" s="114">
        <v>0</v>
      </c>
      <c r="D175" s="89" t="s">
        <v>196</v>
      </c>
      <c r="E175" s="78"/>
    </row>
    <row r="176" spans="1:5" s="89" customFormat="1" hidden="1">
      <c r="A176" s="485"/>
      <c r="B176" s="485"/>
      <c r="C176" s="114">
        <v>0</v>
      </c>
      <c r="D176" s="89" t="s">
        <v>196</v>
      </c>
      <c r="E176" s="78"/>
    </row>
    <row r="177" spans="1:5" s="89" customFormat="1" hidden="1">
      <c r="A177" s="485"/>
      <c r="B177" s="485"/>
      <c r="C177" s="114">
        <v>0</v>
      </c>
      <c r="D177" s="89" t="s">
        <v>196</v>
      </c>
      <c r="E177" s="78"/>
    </row>
    <row r="178" spans="1:5" s="89" customFormat="1" hidden="1">
      <c r="A178" s="485"/>
      <c r="B178" s="485"/>
      <c r="C178" s="114">
        <v>0</v>
      </c>
      <c r="D178" s="89" t="s">
        <v>196</v>
      </c>
      <c r="E178" s="78"/>
    </row>
    <row r="179" spans="1:5" s="89" customFormat="1" hidden="1">
      <c r="A179" s="485"/>
      <c r="B179" s="485"/>
      <c r="C179" s="114">
        <v>0</v>
      </c>
      <c r="D179" s="89" t="s">
        <v>196</v>
      </c>
      <c r="E179" s="78"/>
    </row>
    <row r="180" spans="1:5" s="89" customFormat="1" hidden="1">
      <c r="A180" s="485"/>
      <c r="B180" s="485"/>
      <c r="C180" s="114">
        <v>0</v>
      </c>
      <c r="D180" s="89" t="s">
        <v>196</v>
      </c>
      <c r="E180" s="78"/>
    </row>
    <row r="181" spans="1:5" s="89" customFormat="1" hidden="1">
      <c r="A181" s="485"/>
      <c r="B181" s="485"/>
      <c r="C181" s="114">
        <v>0</v>
      </c>
      <c r="D181" s="89" t="s">
        <v>196</v>
      </c>
      <c r="E181" s="78"/>
    </row>
    <row r="182" spans="1:5" s="89" customFormat="1" hidden="1">
      <c r="A182" s="485"/>
      <c r="B182" s="485"/>
      <c r="C182" s="114">
        <v>0</v>
      </c>
      <c r="D182" s="89" t="s">
        <v>196</v>
      </c>
      <c r="E182" s="78"/>
    </row>
    <row r="183" spans="1:5" s="89" customFormat="1" hidden="1">
      <c r="A183" s="485"/>
      <c r="B183" s="485"/>
      <c r="C183" s="114">
        <v>0</v>
      </c>
      <c r="D183" s="89" t="s">
        <v>196</v>
      </c>
      <c r="E183" s="78"/>
    </row>
    <row r="184" spans="1:5" s="89" customFormat="1" hidden="1">
      <c r="A184" s="485"/>
      <c r="B184" s="485"/>
      <c r="C184" s="114">
        <v>0</v>
      </c>
      <c r="D184" s="89" t="s">
        <v>196</v>
      </c>
      <c r="E184" s="78"/>
    </row>
    <row r="185" spans="1:5" s="89" customFormat="1" hidden="1">
      <c r="A185" s="485"/>
      <c r="B185" s="485"/>
      <c r="C185" s="114">
        <v>0</v>
      </c>
      <c r="D185" s="89" t="s">
        <v>196</v>
      </c>
      <c r="E185" s="78"/>
    </row>
    <row r="186" spans="1:5" s="89" customFormat="1" hidden="1">
      <c r="A186" s="485"/>
      <c r="B186" s="485"/>
      <c r="C186" s="114">
        <v>0</v>
      </c>
      <c r="D186" s="89" t="s">
        <v>196</v>
      </c>
      <c r="E186" s="78"/>
    </row>
    <row r="187" spans="1:5" s="89" customFormat="1" hidden="1">
      <c r="A187" s="485"/>
      <c r="B187" s="485"/>
      <c r="C187" s="114">
        <v>0</v>
      </c>
      <c r="D187" s="89" t="s">
        <v>196</v>
      </c>
      <c r="E187" s="78"/>
    </row>
    <row r="188" spans="1:5" s="89" customFormat="1" hidden="1">
      <c r="A188" s="485"/>
      <c r="B188" s="485"/>
      <c r="C188" s="114">
        <v>0</v>
      </c>
      <c r="D188" s="89" t="s">
        <v>196</v>
      </c>
      <c r="E188" s="78"/>
    </row>
    <row r="189" spans="1:5" s="89" customFormat="1" hidden="1">
      <c r="A189" s="485"/>
      <c r="B189" s="485"/>
      <c r="C189" s="114">
        <v>0</v>
      </c>
      <c r="D189" s="89" t="s">
        <v>196</v>
      </c>
      <c r="E189" s="78"/>
    </row>
    <row r="190" spans="1:5" s="89" customFormat="1" hidden="1">
      <c r="A190" s="485"/>
      <c r="B190" s="485"/>
      <c r="C190" s="114">
        <v>0</v>
      </c>
      <c r="D190" s="89" t="s">
        <v>196</v>
      </c>
      <c r="E190" s="78"/>
    </row>
    <row r="191" spans="1:5" s="89" customFormat="1" hidden="1">
      <c r="A191" s="485"/>
      <c r="B191" s="485"/>
      <c r="C191" s="114">
        <v>0</v>
      </c>
      <c r="D191" s="89" t="s">
        <v>196</v>
      </c>
      <c r="E191" s="78"/>
    </row>
    <row r="192" spans="1:5" s="89" customFormat="1" hidden="1">
      <c r="A192" s="485"/>
      <c r="B192" s="485"/>
      <c r="C192" s="114">
        <v>0</v>
      </c>
      <c r="D192" s="89" t="s">
        <v>196</v>
      </c>
      <c r="E192" s="78"/>
    </row>
    <row r="193" spans="1:5" s="89" customFormat="1" hidden="1">
      <c r="A193" s="485"/>
      <c r="B193" s="485"/>
      <c r="C193" s="114">
        <v>0</v>
      </c>
      <c r="D193" s="89" t="s">
        <v>196</v>
      </c>
      <c r="E193" s="78"/>
    </row>
    <row r="194" spans="1:5" s="89" customFormat="1" hidden="1">
      <c r="A194" s="485"/>
      <c r="B194" s="485"/>
      <c r="C194" s="114">
        <v>0</v>
      </c>
      <c r="D194" s="89" t="s">
        <v>196</v>
      </c>
      <c r="E194" s="78"/>
    </row>
    <row r="195" spans="1:5" s="89" customFormat="1" hidden="1">
      <c r="A195" s="485"/>
      <c r="B195" s="485"/>
      <c r="C195" s="114">
        <v>0</v>
      </c>
      <c r="D195" s="89" t="s">
        <v>196</v>
      </c>
      <c r="E195" s="78"/>
    </row>
    <row r="196" spans="1:5" s="89" customFormat="1" hidden="1">
      <c r="A196" s="485"/>
      <c r="B196" s="485"/>
      <c r="C196" s="114">
        <v>0</v>
      </c>
      <c r="D196" s="89" t="s">
        <v>196</v>
      </c>
      <c r="E196" s="78"/>
    </row>
    <row r="197" spans="1:5" s="89" customFormat="1" hidden="1">
      <c r="A197" s="485"/>
      <c r="B197" s="485"/>
      <c r="C197" s="114">
        <v>0</v>
      </c>
      <c r="D197" s="89" t="s">
        <v>196</v>
      </c>
      <c r="E197" s="78"/>
    </row>
    <row r="198" spans="1:5" s="89" customFormat="1" hidden="1">
      <c r="A198" s="485"/>
      <c r="B198" s="485"/>
      <c r="C198" s="114">
        <v>0</v>
      </c>
      <c r="D198" s="89" t="s">
        <v>196</v>
      </c>
      <c r="E198" s="78"/>
    </row>
    <row r="199" spans="1:5" s="89" customFormat="1" hidden="1">
      <c r="A199" s="485"/>
      <c r="B199" s="485"/>
      <c r="C199" s="114">
        <v>0</v>
      </c>
      <c r="D199" s="89" t="s">
        <v>196</v>
      </c>
      <c r="E199" s="78"/>
    </row>
    <row r="200" spans="1:5" s="89" customFormat="1" hidden="1">
      <c r="A200" s="485"/>
      <c r="B200" s="485"/>
      <c r="C200" s="114">
        <v>0</v>
      </c>
      <c r="D200" s="89" t="s">
        <v>196</v>
      </c>
      <c r="E200" s="78"/>
    </row>
    <row r="201" spans="1:5" s="89" customFormat="1" hidden="1">
      <c r="A201" s="485"/>
      <c r="B201" s="485"/>
      <c r="C201" s="114">
        <v>0</v>
      </c>
      <c r="D201" s="89" t="s">
        <v>196</v>
      </c>
      <c r="E201" s="78"/>
    </row>
    <row r="202" spans="1:5" s="89" customFormat="1" hidden="1">
      <c r="A202" s="485"/>
      <c r="B202" s="485"/>
      <c r="C202" s="114">
        <v>0</v>
      </c>
      <c r="D202" s="89" t="s">
        <v>196</v>
      </c>
      <c r="E202" s="78"/>
    </row>
    <row r="203" spans="1:5" s="89" customFormat="1" hidden="1">
      <c r="A203" s="485"/>
      <c r="B203" s="485"/>
      <c r="C203" s="114">
        <v>0</v>
      </c>
      <c r="D203" s="89" t="s">
        <v>196</v>
      </c>
      <c r="E203" s="78"/>
    </row>
    <row r="204" spans="1:5" s="89" customFormat="1" hidden="1">
      <c r="A204" s="485"/>
      <c r="B204" s="485"/>
      <c r="C204" s="114">
        <v>0</v>
      </c>
      <c r="D204" s="89" t="s">
        <v>196</v>
      </c>
      <c r="E204" s="78"/>
    </row>
    <row r="205" spans="1:5" s="89" customFormat="1" hidden="1">
      <c r="A205" s="485"/>
      <c r="B205" s="485"/>
      <c r="C205" s="114">
        <v>0</v>
      </c>
      <c r="D205" s="89" t="s">
        <v>196</v>
      </c>
      <c r="E205" s="78"/>
    </row>
    <row r="206" spans="1:5" s="89" customFormat="1" hidden="1">
      <c r="A206" s="485"/>
      <c r="B206" s="485"/>
      <c r="C206" s="114">
        <v>0</v>
      </c>
      <c r="D206" s="89" t="s">
        <v>196</v>
      </c>
      <c r="E206" s="78"/>
    </row>
    <row r="207" spans="1:5" s="89" customFormat="1" hidden="1">
      <c r="A207" s="485"/>
      <c r="B207" s="485"/>
      <c r="C207" s="114">
        <v>0</v>
      </c>
      <c r="D207" s="89" t="s">
        <v>196</v>
      </c>
      <c r="E207" s="78"/>
    </row>
    <row r="208" spans="1:5" s="89" customFormat="1" hidden="1">
      <c r="A208" s="485"/>
      <c r="B208" s="485"/>
      <c r="C208" s="114">
        <v>0</v>
      </c>
      <c r="D208" s="89" t="s">
        <v>196</v>
      </c>
      <c r="E208" s="78"/>
    </row>
    <row r="209" spans="1:5" s="89" customFormat="1" hidden="1">
      <c r="A209" s="485"/>
      <c r="B209" s="485"/>
      <c r="C209" s="114">
        <v>0</v>
      </c>
      <c r="D209" s="89" t="s">
        <v>196</v>
      </c>
      <c r="E209" s="78"/>
    </row>
    <row r="210" spans="1:5" s="89" customFormat="1" hidden="1">
      <c r="A210" s="485"/>
      <c r="B210" s="485"/>
      <c r="C210" s="114">
        <v>0</v>
      </c>
      <c r="D210" s="89" t="s">
        <v>196</v>
      </c>
      <c r="E210" s="78"/>
    </row>
    <row r="211" spans="1:5" s="89" customFormat="1" hidden="1">
      <c r="A211" s="485"/>
      <c r="B211" s="485"/>
      <c r="C211" s="114">
        <v>0</v>
      </c>
      <c r="D211" s="89" t="s">
        <v>196</v>
      </c>
      <c r="E211" s="78"/>
    </row>
    <row r="212" spans="1:5" s="89" customFormat="1" hidden="1">
      <c r="A212" s="485"/>
      <c r="B212" s="485"/>
      <c r="C212" s="114">
        <v>0</v>
      </c>
      <c r="D212" s="89" t="s">
        <v>196</v>
      </c>
      <c r="E212" s="78"/>
    </row>
    <row r="213" spans="1:5" s="89" customFormat="1" hidden="1">
      <c r="A213" s="485"/>
      <c r="B213" s="485"/>
      <c r="C213" s="114">
        <v>0</v>
      </c>
      <c r="D213" s="89" t="s">
        <v>196</v>
      </c>
      <c r="E213" s="78"/>
    </row>
    <row r="214" spans="1:5" s="89" customFormat="1" hidden="1">
      <c r="A214" s="485"/>
      <c r="B214" s="485"/>
      <c r="C214" s="114">
        <v>0</v>
      </c>
      <c r="D214" s="89" t="s">
        <v>196</v>
      </c>
      <c r="E214" s="78"/>
    </row>
    <row r="215" spans="1:5" s="89" customFormat="1" hidden="1">
      <c r="A215" s="485"/>
      <c r="B215" s="485"/>
      <c r="C215" s="114">
        <v>0</v>
      </c>
      <c r="D215" s="89" t="s">
        <v>196</v>
      </c>
      <c r="E215" s="78"/>
    </row>
    <row r="216" spans="1:5" s="89" customFormat="1" hidden="1">
      <c r="A216" s="485"/>
      <c r="B216" s="485"/>
      <c r="C216" s="114">
        <v>0</v>
      </c>
      <c r="D216" s="89" t="s">
        <v>196</v>
      </c>
      <c r="E216" s="78"/>
    </row>
    <row r="217" spans="1:5" s="89" customFormat="1" hidden="1">
      <c r="A217" s="485"/>
      <c r="B217" s="485"/>
      <c r="C217" s="114">
        <v>0</v>
      </c>
      <c r="D217" s="89" t="s">
        <v>196</v>
      </c>
      <c r="E217" s="78"/>
    </row>
    <row r="218" spans="1:5" s="89" customFormat="1" hidden="1">
      <c r="A218" s="485"/>
      <c r="B218" s="485"/>
      <c r="C218" s="114">
        <v>0</v>
      </c>
      <c r="D218" s="89" t="s">
        <v>196</v>
      </c>
      <c r="E218" s="78"/>
    </row>
    <row r="219" spans="1:5" s="89" customFormat="1" hidden="1">
      <c r="A219" s="485"/>
      <c r="B219" s="485"/>
      <c r="C219" s="114">
        <v>0</v>
      </c>
      <c r="D219" s="89" t="s">
        <v>196</v>
      </c>
      <c r="E219" s="78"/>
    </row>
    <row r="220" spans="1:5" s="89" customFormat="1" hidden="1">
      <c r="A220" s="485"/>
      <c r="B220" s="485"/>
      <c r="C220" s="114">
        <v>0</v>
      </c>
      <c r="D220" s="89" t="s">
        <v>196</v>
      </c>
      <c r="E220" s="78"/>
    </row>
    <row r="221" spans="1:5" s="89" customFormat="1" hidden="1">
      <c r="A221" s="485"/>
      <c r="B221" s="485"/>
      <c r="C221" s="114">
        <v>0</v>
      </c>
      <c r="D221" s="89" t="s">
        <v>196</v>
      </c>
      <c r="E221" s="78"/>
    </row>
    <row r="222" spans="1:5" s="89" customFormat="1" hidden="1">
      <c r="A222" s="485"/>
      <c r="B222" s="485"/>
      <c r="C222" s="114">
        <v>0</v>
      </c>
      <c r="D222" s="89" t="s">
        <v>196</v>
      </c>
      <c r="E222" s="78"/>
    </row>
    <row r="223" spans="1:5" s="89" customFormat="1" hidden="1">
      <c r="A223" s="485"/>
      <c r="B223" s="485"/>
      <c r="C223" s="114">
        <v>0</v>
      </c>
      <c r="D223" s="89" t="s">
        <v>196</v>
      </c>
      <c r="E223" s="78"/>
    </row>
    <row r="224" spans="1:5" s="89" customFormat="1" hidden="1">
      <c r="A224" s="485"/>
      <c r="B224" s="485"/>
      <c r="C224" s="114">
        <v>0</v>
      </c>
      <c r="D224" s="89" t="s">
        <v>196</v>
      </c>
      <c r="E224" s="78"/>
    </row>
    <row r="225" spans="1:5" s="89" customFormat="1" hidden="1">
      <c r="A225" s="485"/>
      <c r="B225" s="485"/>
      <c r="C225" s="114">
        <v>0</v>
      </c>
      <c r="D225" s="89" t="s">
        <v>196</v>
      </c>
      <c r="E225" s="78"/>
    </row>
    <row r="226" spans="1:5" s="89" customFormat="1" hidden="1">
      <c r="A226" s="485"/>
      <c r="B226" s="485"/>
      <c r="C226" s="114">
        <v>0</v>
      </c>
      <c r="D226" s="89" t="s">
        <v>196</v>
      </c>
      <c r="E226" s="78"/>
    </row>
    <row r="227" spans="1:5" s="89" customFormat="1" hidden="1">
      <c r="A227" s="485"/>
      <c r="B227" s="485"/>
      <c r="C227" s="114">
        <v>0</v>
      </c>
      <c r="D227" s="89" t="s">
        <v>196</v>
      </c>
      <c r="E227" s="78"/>
    </row>
    <row r="228" spans="1:5" s="89" customFormat="1" hidden="1">
      <c r="A228" s="485"/>
      <c r="B228" s="485"/>
      <c r="C228" s="114">
        <v>0</v>
      </c>
      <c r="D228" s="89" t="s">
        <v>196</v>
      </c>
      <c r="E228" s="78"/>
    </row>
    <row r="229" spans="1:5" s="89" customFormat="1" hidden="1">
      <c r="A229" s="485"/>
      <c r="B229" s="485"/>
      <c r="C229" s="114">
        <v>0</v>
      </c>
      <c r="D229" s="89" t="s">
        <v>196</v>
      </c>
      <c r="E229" s="78"/>
    </row>
    <row r="230" spans="1:5" s="89" customFormat="1" hidden="1">
      <c r="A230" s="485"/>
      <c r="B230" s="485"/>
      <c r="C230" s="114">
        <v>0</v>
      </c>
      <c r="D230" s="89" t="s">
        <v>196</v>
      </c>
      <c r="E230" s="78"/>
    </row>
    <row r="231" spans="1:5" s="89" customFormat="1" hidden="1">
      <c r="A231" s="485"/>
      <c r="B231" s="485"/>
      <c r="C231" s="114">
        <v>0</v>
      </c>
      <c r="D231" s="89" t="s">
        <v>196</v>
      </c>
      <c r="E231" s="78"/>
    </row>
    <row r="232" spans="1:5" s="89" customFormat="1" hidden="1">
      <c r="A232" s="485"/>
      <c r="B232" s="485"/>
      <c r="C232" s="114">
        <v>0</v>
      </c>
      <c r="D232" s="89" t="s">
        <v>196</v>
      </c>
      <c r="E232" s="78"/>
    </row>
    <row r="233" spans="1:5" s="89" customFormat="1" hidden="1">
      <c r="A233" s="485"/>
      <c r="B233" s="485"/>
      <c r="C233" s="114">
        <v>0</v>
      </c>
      <c r="D233" s="89" t="s">
        <v>196</v>
      </c>
      <c r="E233" s="78"/>
    </row>
    <row r="234" spans="1:5" s="89" customFormat="1" hidden="1">
      <c r="A234" s="485"/>
      <c r="B234" s="485"/>
      <c r="C234" s="114">
        <v>0</v>
      </c>
      <c r="D234" s="89" t="s">
        <v>196</v>
      </c>
      <c r="E234" s="78"/>
    </row>
    <row r="235" spans="1:5" s="89" customFormat="1" hidden="1">
      <c r="A235" s="485"/>
      <c r="B235" s="485"/>
      <c r="C235" s="114">
        <v>0</v>
      </c>
      <c r="D235" s="89" t="s">
        <v>196</v>
      </c>
      <c r="E235" s="78"/>
    </row>
    <row r="236" spans="1:5" s="89" customFormat="1" hidden="1">
      <c r="A236" s="485"/>
      <c r="B236" s="485"/>
      <c r="C236" s="114">
        <v>0</v>
      </c>
      <c r="D236" s="89" t="s">
        <v>196</v>
      </c>
      <c r="E236" s="78"/>
    </row>
    <row r="237" spans="1:5" s="89" customFormat="1" hidden="1">
      <c r="A237" s="485"/>
      <c r="B237" s="485"/>
      <c r="C237" s="114">
        <v>0</v>
      </c>
      <c r="D237" s="89" t="s">
        <v>196</v>
      </c>
      <c r="E237" s="78"/>
    </row>
    <row r="238" spans="1:5" s="89" customFormat="1" hidden="1">
      <c r="A238" s="485"/>
      <c r="B238" s="485"/>
      <c r="C238" s="114">
        <v>0</v>
      </c>
      <c r="D238" s="89" t="s">
        <v>196</v>
      </c>
      <c r="E238" s="78"/>
    </row>
    <row r="239" spans="1:5" s="89" customFormat="1" hidden="1">
      <c r="A239" s="485"/>
      <c r="B239" s="485"/>
      <c r="C239" s="114">
        <v>0</v>
      </c>
      <c r="D239" s="89" t="s">
        <v>196</v>
      </c>
      <c r="E239" s="78"/>
    </row>
    <row r="240" spans="1:5" s="89" customFormat="1" hidden="1">
      <c r="A240" s="485"/>
      <c r="B240" s="485"/>
      <c r="C240" s="114">
        <v>0</v>
      </c>
      <c r="D240" s="89" t="s">
        <v>196</v>
      </c>
      <c r="E240" s="78"/>
    </row>
    <row r="241" spans="1:5" s="89" customFormat="1" hidden="1">
      <c r="A241" s="485"/>
      <c r="B241" s="485"/>
      <c r="C241" s="114">
        <v>0</v>
      </c>
      <c r="D241" s="89" t="s">
        <v>196</v>
      </c>
      <c r="E241" s="78"/>
    </row>
    <row r="242" spans="1:5" s="89" customFormat="1" hidden="1">
      <c r="A242" s="485"/>
      <c r="B242" s="485"/>
      <c r="C242" s="114">
        <v>0</v>
      </c>
      <c r="D242" s="89" t="s">
        <v>196</v>
      </c>
      <c r="E242" s="78"/>
    </row>
    <row r="243" spans="1:5" s="89" customFormat="1" hidden="1">
      <c r="A243" s="485"/>
      <c r="B243" s="485"/>
      <c r="C243" s="114">
        <v>0</v>
      </c>
      <c r="D243" s="89" t="s">
        <v>196</v>
      </c>
      <c r="E243" s="78"/>
    </row>
    <row r="244" spans="1:5" s="89" customFormat="1" hidden="1">
      <c r="A244" s="485"/>
      <c r="B244" s="485"/>
      <c r="C244" s="114">
        <v>0</v>
      </c>
      <c r="D244" s="89" t="s">
        <v>196</v>
      </c>
      <c r="E244" s="78"/>
    </row>
    <row r="245" spans="1:5" s="89" customFormat="1" hidden="1">
      <c r="A245" s="485"/>
      <c r="B245" s="485"/>
      <c r="C245" s="114">
        <v>0</v>
      </c>
      <c r="D245" s="89" t="s">
        <v>196</v>
      </c>
      <c r="E245" s="78"/>
    </row>
    <row r="246" spans="1:5" s="89" customFormat="1" hidden="1">
      <c r="A246" s="485"/>
      <c r="B246" s="485"/>
      <c r="C246" s="114">
        <v>0</v>
      </c>
      <c r="D246" s="89" t="s">
        <v>196</v>
      </c>
      <c r="E246" s="78"/>
    </row>
    <row r="247" spans="1:5" s="89" customFormat="1" hidden="1">
      <c r="A247" s="485"/>
      <c r="B247" s="485"/>
      <c r="C247" s="114">
        <v>0</v>
      </c>
      <c r="D247" s="89" t="s">
        <v>196</v>
      </c>
      <c r="E247" s="78"/>
    </row>
    <row r="248" spans="1:5" s="89" customFormat="1" hidden="1">
      <c r="A248" s="485"/>
      <c r="B248" s="485"/>
      <c r="C248" s="114">
        <v>0</v>
      </c>
      <c r="D248" s="89" t="s">
        <v>196</v>
      </c>
      <c r="E248" s="78"/>
    </row>
    <row r="249" spans="1:5" s="89" customFormat="1" hidden="1">
      <c r="A249" s="485"/>
      <c r="B249" s="485"/>
      <c r="C249" s="114">
        <v>0</v>
      </c>
      <c r="D249" s="89" t="s">
        <v>196</v>
      </c>
      <c r="E249" s="78"/>
    </row>
    <row r="250" spans="1:5" s="89" customFormat="1" hidden="1">
      <c r="A250" s="485"/>
      <c r="B250" s="485"/>
      <c r="C250" s="114">
        <v>0</v>
      </c>
      <c r="D250" s="89" t="s">
        <v>196</v>
      </c>
      <c r="E250" s="78"/>
    </row>
    <row r="251" spans="1:5" s="89" customFormat="1" hidden="1">
      <c r="A251" s="485"/>
      <c r="B251" s="485"/>
      <c r="C251" s="114">
        <v>0</v>
      </c>
      <c r="D251" s="89" t="s">
        <v>196</v>
      </c>
      <c r="E251" s="78"/>
    </row>
    <row r="252" spans="1:5" s="89" customFormat="1" hidden="1">
      <c r="A252" s="485"/>
      <c r="B252" s="485"/>
      <c r="C252" s="114">
        <v>0</v>
      </c>
      <c r="D252" s="89" t="s">
        <v>196</v>
      </c>
      <c r="E252" s="78"/>
    </row>
    <row r="253" spans="1:5" s="89" customFormat="1" hidden="1">
      <c r="A253" s="485"/>
      <c r="B253" s="485"/>
      <c r="C253" s="114">
        <v>0</v>
      </c>
      <c r="D253" s="89" t="s">
        <v>196</v>
      </c>
      <c r="E253" s="78"/>
    </row>
    <row r="254" spans="1:5" s="89" customFormat="1" hidden="1">
      <c r="A254" s="485"/>
      <c r="B254" s="485"/>
      <c r="C254" s="114">
        <v>0</v>
      </c>
      <c r="D254" s="89" t="s">
        <v>196</v>
      </c>
      <c r="E254" s="78"/>
    </row>
    <row r="255" spans="1:5" s="89" customFormat="1" hidden="1">
      <c r="A255" s="485"/>
      <c r="B255" s="485"/>
      <c r="C255" s="114">
        <v>0</v>
      </c>
      <c r="D255" s="89" t="s">
        <v>196</v>
      </c>
      <c r="E255" s="78"/>
    </row>
    <row r="256" spans="1:5" s="89" customFormat="1" hidden="1">
      <c r="A256" s="485"/>
      <c r="B256" s="485"/>
      <c r="C256" s="114">
        <v>0</v>
      </c>
      <c r="D256" s="89" t="s">
        <v>196</v>
      </c>
      <c r="E256" s="78"/>
    </row>
    <row r="257" spans="1:6" s="89" customFormat="1" hidden="1">
      <c r="A257" s="485"/>
      <c r="B257" s="485"/>
      <c r="C257" s="114">
        <v>0</v>
      </c>
      <c r="D257" s="89" t="s">
        <v>196</v>
      </c>
      <c r="E257" s="78"/>
    </row>
    <row r="258" spans="1:6" s="89" customFormat="1" hidden="1">
      <c r="A258" s="485"/>
      <c r="B258" s="485"/>
      <c r="C258" s="114">
        <v>0</v>
      </c>
      <c r="D258" s="89" t="s">
        <v>196</v>
      </c>
      <c r="E258" s="78"/>
    </row>
    <row r="259" spans="1:6" s="89" customFormat="1" hidden="1">
      <c r="A259" s="485"/>
      <c r="B259" s="485"/>
      <c r="C259" s="114">
        <v>0</v>
      </c>
      <c r="D259" s="89" t="s">
        <v>196</v>
      </c>
      <c r="E259" s="78"/>
    </row>
    <row r="260" spans="1:6" s="89" customFormat="1" hidden="1">
      <c r="A260" s="485"/>
      <c r="B260" s="485"/>
      <c r="C260" s="114">
        <v>0</v>
      </c>
      <c r="D260" s="89" t="s">
        <v>196</v>
      </c>
      <c r="E260" s="78"/>
    </row>
    <row r="261" spans="1:6" s="89" customFormat="1" hidden="1">
      <c r="A261" s="485"/>
      <c r="B261" s="485"/>
      <c r="C261" s="114">
        <v>0</v>
      </c>
      <c r="D261" s="89" t="s">
        <v>196</v>
      </c>
      <c r="E261" s="78"/>
    </row>
    <row r="262" spans="1:6" s="89" customFormat="1" hidden="1">
      <c r="A262" s="485"/>
      <c r="B262" s="485"/>
      <c r="C262" s="114">
        <v>0</v>
      </c>
      <c r="D262" s="89" t="s">
        <v>196</v>
      </c>
      <c r="E262" s="78"/>
    </row>
    <row r="263" spans="1:6" s="89" customFormat="1" hidden="1">
      <c r="A263" s="485"/>
      <c r="B263" s="485"/>
      <c r="C263" s="114">
        <v>0</v>
      </c>
      <c r="D263" s="89" t="s">
        <v>196</v>
      </c>
      <c r="E263" s="78"/>
    </row>
    <row r="264" spans="1:6" s="89" customFormat="1" hidden="1">
      <c r="A264" s="485"/>
      <c r="B264" s="485"/>
      <c r="C264" s="114">
        <v>0</v>
      </c>
      <c r="D264" s="89" t="s">
        <v>196</v>
      </c>
      <c r="E264" s="78"/>
    </row>
    <row r="265" spans="1:6" s="89" customFormat="1" hidden="1">
      <c r="A265" s="485"/>
      <c r="B265" s="485"/>
      <c r="C265" s="114">
        <v>0</v>
      </c>
      <c r="D265" s="89" t="s">
        <v>196</v>
      </c>
      <c r="E265" s="78"/>
    </row>
    <row r="266" spans="1:6" s="89" customFormat="1" hidden="1">
      <c r="A266" s="485"/>
      <c r="B266" s="485"/>
      <c r="C266" s="114">
        <v>0</v>
      </c>
      <c r="D266" s="89" t="s">
        <v>196</v>
      </c>
      <c r="E266" s="78"/>
    </row>
    <row r="267" spans="1:6" s="89" customFormat="1" hidden="1">
      <c r="A267" s="485"/>
      <c r="B267" s="485"/>
      <c r="C267" s="114">
        <v>0</v>
      </c>
      <c r="D267" s="89" t="s">
        <v>196</v>
      </c>
      <c r="E267" s="78"/>
    </row>
    <row r="268" spans="1:6" s="89" customFormat="1">
      <c r="A268" s="485"/>
      <c r="B268" s="485"/>
      <c r="C268" s="226">
        <v>0</v>
      </c>
      <c r="D268" s="89" t="s">
        <v>196</v>
      </c>
    </row>
    <row r="269" spans="1:6" s="89" customFormat="1">
      <c r="A269" s="165"/>
      <c r="B269" s="169" t="s">
        <v>197</v>
      </c>
      <c r="C269" s="224">
        <f>ROUND(SUBTOTAL(109,C138:C268),2)</f>
        <v>0</v>
      </c>
      <c r="D269" s="89" t="s">
        <v>196</v>
      </c>
      <c r="F269" s="349" t="s">
        <v>210</v>
      </c>
    </row>
    <row r="270" spans="1:6">
      <c r="C270" s="9"/>
      <c r="D270" s="89" t="s">
        <v>198</v>
      </c>
    </row>
    <row r="271" spans="1:6">
      <c r="B271" s="350" t="s">
        <v>245</v>
      </c>
      <c r="C271" s="68">
        <f>+C137+C269</f>
        <v>0</v>
      </c>
      <c r="D271" s="89" t="s">
        <v>198</v>
      </c>
      <c r="F271" s="121" t="s">
        <v>200</v>
      </c>
    </row>
    <row r="272" spans="1:6" s="89" customFormat="1">
      <c r="B272" s="113"/>
      <c r="C272" s="93"/>
      <c r="D272" s="89" t="s">
        <v>198</v>
      </c>
    </row>
    <row r="273" spans="1:14" s="89" customFormat="1">
      <c r="A273" s="94" t="s">
        <v>246</v>
      </c>
      <c r="B273" s="95"/>
      <c r="C273" s="96"/>
      <c r="D273" s="89" t="s">
        <v>193</v>
      </c>
      <c r="F273" s="122" t="s">
        <v>202</v>
      </c>
    </row>
    <row r="274" spans="1:14" s="89" customFormat="1" ht="45" customHeight="1">
      <c r="A274" s="477"/>
      <c r="B274" s="478"/>
      <c r="C274" s="479"/>
      <c r="D274" s="89" t="s">
        <v>193</v>
      </c>
      <c r="F274" s="474" t="s">
        <v>203</v>
      </c>
      <c r="G274" s="474"/>
      <c r="H274" s="474"/>
      <c r="I274" s="474"/>
      <c r="J274" s="474"/>
      <c r="K274" s="474"/>
      <c r="L274" s="474"/>
      <c r="M274" s="474"/>
      <c r="N274" s="474"/>
    </row>
    <row r="275" spans="1:14" ht="14.25" customHeight="1">
      <c r="D275" s="89" t="s">
        <v>196</v>
      </c>
    </row>
    <row r="276" spans="1:14" s="89" customFormat="1">
      <c r="A276" s="94" t="s">
        <v>247</v>
      </c>
      <c r="B276" s="99"/>
      <c r="C276" s="100"/>
      <c r="D276" s="89" t="s">
        <v>196</v>
      </c>
      <c r="F276" s="122" t="s">
        <v>202</v>
      </c>
    </row>
    <row r="277" spans="1:14" s="89" customFormat="1" ht="45" customHeight="1">
      <c r="A277" s="477"/>
      <c r="B277" s="478"/>
      <c r="C277" s="479"/>
      <c r="D277" s="89" t="s">
        <v>196</v>
      </c>
      <c r="F277" s="474" t="s">
        <v>203</v>
      </c>
      <c r="G277" s="474"/>
      <c r="H277" s="474"/>
      <c r="I277" s="474"/>
      <c r="J277" s="474"/>
      <c r="K277" s="474"/>
      <c r="L277" s="474"/>
      <c r="M277" s="474"/>
      <c r="N277" s="474"/>
    </row>
  </sheetData>
  <sheetProtection algorithmName="SHA-512" hashValue="Us3TZUHxtiUqk+Uk7PqurbQkjVmfGx8jHZ/8r3ygQBYP6JhszJNLgZYn1RisrayIC8CdKNAujX+7SlwFLnLgFw==" saltValue="OmDShoLzCNEL3qo6cwPbTg==" spinCount="100000" sheet="1" formatCells="0" formatRows="0" sort="0" autoFilter="0"/>
  <autoFilter ref="D1:D278" xr:uid="{00000000-0001-0000-0C00-000000000000}"/>
  <mergeCells count="271">
    <mergeCell ref="A1:B1"/>
    <mergeCell ref="A2:C2"/>
    <mergeCell ref="A6:B6"/>
    <mergeCell ref="A7:B7"/>
    <mergeCell ref="A3:C3"/>
    <mergeCell ref="A4:C4"/>
    <mergeCell ref="A5:C5"/>
    <mergeCell ref="F277:N277"/>
    <mergeCell ref="F274:N274"/>
    <mergeCell ref="A274:C274"/>
    <mergeCell ref="A277:C277"/>
    <mergeCell ref="A268:B268"/>
    <mergeCell ref="A70:B70"/>
    <mergeCell ref="A71:B71"/>
    <mergeCell ref="A136:B136"/>
    <mergeCell ref="A138:B138"/>
    <mergeCell ref="A139:B139"/>
    <mergeCell ref="A75:B75"/>
    <mergeCell ref="A76:B76"/>
    <mergeCell ref="A77:B77"/>
    <mergeCell ref="A78:B78"/>
    <mergeCell ref="A79:B79"/>
    <mergeCell ref="A80:B80"/>
    <mergeCell ref="A81:B81"/>
    <mergeCell ref="A27:B27"/>
    <mergeCell ref="A33:B33"/>
    <mergeCell ref="A34:B34"/>
    <mergeCell ref="A35:B35"/>
    <mergeCell ref="A36:B36"/>
    <mergeCell ref="A37:B37"/>
    <mergeCell ref="A28:B28"/>
    <mergeCell ref="A29:B29"/>
    <mergeCell ref="A30:B30"/>
    <mergeCell ref="A31:B31"/>
    <mergeCell ref="A32:B32"/>
    <mergeCell ref="A8:B8"/>
    <mergeCell ref="A9:B9"/>
    <mergeCell ref="A10:B10"/>
    <mergeCell ref="A11:B11"/>
    <mergeCell ref="A12:B12"/>
    <mergeCell ref="A23:B23"/>
    <mergeCell ref="A24:B24"/>
    <mergeCell ref="A25:B25"/>
    <mergeCell ref="A26:B26"/>
    <mergeCell ref="A18:B18"/>
    <mergeCell ref="A19:B19"/>
    <mergeCell ref="A20:B20"/>
    <mergeCell ref="A21:B21"/>
    <mergeCell ref="A22:B22"/>
    <mergeCell ref="A13:B13"/>
    <mergeCell ref="A14:B14"/>
    <mergeCell ref="A15:B15"/>
    <mergeCell ref="A16:B16"/>
    <mergeCell ref="A17:B17"/>
    <mergeCell ref="A47:B47"/>
    <mergeCell ref="A38:B38"/>
    <mergeCell ref="A39:B39"/>
    <mergeCell ref="A40:B40"/>
    <mergeCell ref="A41:B41"/>
    <mergeCell ref="A42:B42"/>
    <mergeCell ref="A53:B53"/>
    <mergeCell ref="A54:B54"/>
    <mergeCell ref="A55:B55"/>
    <mergeCell ref="A43:B43"/>
    <mergeCell ref="A44:B44"/>
    <mergeCell ref="A45:B45"/>
    <mergeCell ref="A46:B46"/>
    <mergeCell ref="A56:B56"/>
    <mergeCell ref="A57:B57"/>
    <mergeCell ref="A48:B48"/>
    <mergeCell ref="A49:B49"/>
    <mergeCell ref="A50:B50"/>
    <mergeCell ref="A51:B51"/>
    <mergeCell ref="A52:B52"/>
    <mergeCell ref="A63:B63"/>
    <mergeCell ref="A64:B64"/>
    <mergeCell ref="A65:B65"/>
    <mergeCell ref="A66:B66"/>
    <mergeCell ref="A67:B67"/>
    <mergeCell ref="A58:B58"/>
    <mergeCell ref="A59:B59"/>
    <mergeCell ref="A60:B60"/>
    <mergeCell ref="A61:B61"/>
    <mergeCell ref="A62:B62"/>
    <mergeCell ref="A86:B86"/>
    <mergeCell ref="A82:B82"/>
    <mergeCell ref="A83:B83"/>
    <mergeCell ref="A84:B84"/>
    <mergeCell ref="A85:B85"/>
    <mergeCell ref="A87:B87"/>
    <mergeCell ref="A88:B88"/>
    <mergeCell ref="A89:B89"/>
    <mergeCell ref="A90:B90"/>
    <mergeCell ref="A68:B68"/>
    <mergeCell ref="A69:B69"/>
    <mergeCell ref="A72:B72"/>
    <mergeCell ref="A73:B73"/>
    <mergeCell ref="A74:B74"/>
    <mergeCell ref="A96:B96"/>
    <mergeCell ref="A97:B97"/>
    <mergeCell ref="A98:B98"/>
    <mergeCell ref="A99:B99"/>
    <mergeCell ref="A100:B100"/>
    <mergeCell ref="A91:B91"/>
    <mergeCell ref="A92:B92"/>
    <mergeCell ref="A93:B93"/>
    <mergeCell ref="A94:B94"/>
    <mergeCell ref="A95:B95"/>
    <mergeCell ref="A106:B106"/>
    <mergeCell ref="A107:B107"/>
    <mergeCell ref="A108:B108"/>
    <mergeCell ref="A109:B109"/>
    <mergeCell ref="A110:B110"/>
    <mergeCell ref="A101:B101"/>
    <mergeCell ref="A102:B102"/>
    <mergeCell ref="A103:B103"/>
    <mergeCell ref="A104:B104"/>
    <mergeCell ref="A105:B105"/>
    <mergeCell ref="A116:B116"/>
    <mergeCell ref="A117:B117"/>
    <mergeCell ref="A118:B118"/>
    <mergeCell ref="A119:B119"/>
    <mergeCell ref="A120:B120"/>
    <mergeCell ref="A111:B111"/>
    <mergeCell ref="A112:B112"/>
    <mergeCell ref="A113:B113"/>
    <mergeCell ref="A114:B114"/>
    <mergeCell ref="A115:B115"/>
    <mergeCell ref="A126:B126"/>
    <mergeCell ref="A127:B127"/>
    <mergeCell ref="A128:B128"/>
    <mergeCell ref="A129:B129"/>
    <mergeCell ref="A130:B130"/>
    <mergeCell ref="A121:B121"/>
    <mergeCell ref="A122:B122"/>
    <mergeCell ref="A123:B123"/>
    <mergeCell ref="A124:B124"/>
    <mergeCell ref="A125:B125"/>
    <mergeCell ref="A140:B140"/>
    <mergeCell ref="A141:B141"/>
    <mergeCell ref="A142:B142"/>
    <mergeCell ref="A143:B143"/>
    <mergeCell ref="A144:B144"/>
    <mergeCell ref="A131:B131"/>
    <mergeCell ref="A132:B132"/>
    <mergeCell ref="A133:B133"/>
    <mergeCell ref="A134:B134"/>
    <mergeCell ref="A135:B135"/>
    <mergeCell ref="A150:B150"/>
    <mergeCell ref="A151:B151"/>
    <mergeCell ref="A152:B152"/>
    <mergeCell ref="A153:B153"/>
    <mergeCell ref="A154:B154"/>
    <mergeCell ref="A145:B145"/>
    <mergeCell ref="A146:B146"/>
    <mergeCell ref="A147:B147"/>
    <mergeCell ref="A148:B148"/>
    <mergeCell ref="A149:B149"/>
    <mergeCell ref="A160:B160"/>
    <mergeCell ref="A161:B161"/>
    <mergeCell ref="A162:B162"/>
    <mergeCell ref="A163:B163"/>
    <mergeCell ref="A164:B164"/>
    <mergeCell ref="A155:B155"/>
    <mergeCell ref="A156:B156"/>
    <mergeCell ref="A157:B157"/>
    <mergeCell ref="A158:B158"/>
    <mergeCell ref="A159:B159"/>
    <mergeCell ref="A170:B170"/>
    <mergeCell ref="A171:B171"/>
    <mergeCell ref="A172:B172"/>
    <mergeCell ref="A173:B173"/>
    <mergeCell ref="A174:B174"/>
    <mergeCell ref="A165:B165"/>
    <mergeCell ref="A166:B166"/>
    <mergeCell ref="A167:B167"/>
    <mergeCell ref="A168:B168"/>
    <mergeCell ref="A169:B169"/>
    <mergeCell ref="A180:B180"/>
    <mergeCell ref="A181:B181"/>
    <mergeCell ref="A182:B182"/>
    <mergeCell ref="A183:B183"/>
    <mergeCell ref="A184:B184"/>
    <mergeCell ref="A175:B175"/>
    <mergeCell ref="A176:B176"/>
    <mergeCell ref="A177:B177"/>
    <mergeCell ref="A178:B178"/>
    <mergeCell ref="A179:B179"/>
    <mergeCell ref="A190:B190"/>
    <mergeCell ref="A191:B191"/>
    <mergeCell ref="A192:B192"/>
    <mergeCell ref="A193:B193"/>
    <mergeCell ref="A194:B194"/>
    <mergeCell ref="A185:B185"/>
    <mergeCell ref="A186:B186"/>
    <mergeCell ref="A187:B187"/>
    <mergeCell ref="A188:B188"/>
    <mergeCell ref="A189:B189"/>
    <mergeCell ref="A200:B200"/>
    <mergeCell ref="A201:B201"/>
    <mergeCell ref="A202:B202"/>
    <mergeCell ref="A203:B203"/>
    <mergeCell ref="A204:B204"/>
    <mergeCell ref="A195:B195"/>
    <mergeCell ref="A196:B196"/>
    <mergeCell ref="A197:B197"/>
    <mergeCell ref="A198:B198"/>
    <mergeCell ref="A199:B199"/>
    <mergeCell ref="A210:B210"/>
    <mergeCell ref="A211:B211"/>
    <mergeCell ref="A212:B212"/>
    <mergeCell ref="A213:B213"/>
    <mergeCell ref="A214:B214"/>
    <mergeCell ref="A205:B205"/>
    <mergeCell ref="A206:B206"/>
    <mergeCell ref="A207:B207"/>
    <mergeCell ref="A208:B208"/>
    <mergeCell ref="A209:B209"/>
    <mergeCell ref="A220:B220"/>
    <mergeCell ref="A221:B221"/>
    <mergeCell ref="A222:B222"/>
    <mergeCell ref="A223:B223"/>
    <mergeCell ref="A224:B224"/>
    <mergeCell ref="A215:B215"/>
    <mergeCell ref="A216:B216"/>
    <mergeCell ref="A217:B217"/>
    <mergeCell ref="A218:B218"/>
    <mergeCell ref="A219:B219"/>
    <mergeCell ref="A230:B230"/>
    <mergeCell ref="A231:B231"/>
    <mergeCell ref="A232:B232"/>
    <mergeCell ref="A233:B233"/>
    <mergeCell ref="A234:B234"/>
    <mergeCell ref="A225:B225"/>
    <mergeCell ref="A226:B226"/>
    <mergeCell ref="A227:B227"/>
    <mergeCell ref="A228:B228"/>
    <mergeCell ref="A229:B229"/>
    <mergeCell ref="A240:B240"/>
    <mergeCell ref="A241:B241"/>
    <mergeCell ref="A242:B242"/>
    <mergeCell ref="A243:B243"/>
    <mergeCell ref="A244:B244"/>
    <mergeCell ref="A235:B235"/>
    <mergeCell ref="A236:B236"/>
    <mergeCell ref="A237:B237"/>
    <mergeCell ref="A238:B238"/>
    <mergeCell ref="A239:B239"/>
    <mergeCell ref="A250:B250"/>
    <mergeCell ref="A251:B251"/>
    <mergeCell ref="A252:B252"/>
    <mergeCell ref="A253:B253"/>
    <mergeCell ref="A254:B254"/>
    <mergeCell ref="A245:B245"/>
    <mergeCell ref="A246:B246"/>
    <mergeCell ref="A247:B247"/>
    <mergeCell ref="A248:B248"/>
    <mergeCell ref="A249:B249"/>
    <mergeCell ref="A265:B265"/>
    <mergeCell ref="A266:B266"/>
    <mergeCell ref="A267:B267"/>
    <mergeCell ref="A260:B260"/>
    <mergeCell ref="A261:B261"/>
    <mergeCell ref="A262:B262"/>
    <mergeCell ref="A263:B263"/>
    <mergeCell ref="A264:B264"/>
    <mergeCell ref="A255:B255"/>
    <mergeCell ref="A256:B256"/>
    <mergeCell ref="A257:B257"/>
    <mergeCell ref="A258:B258"/>
    <mergeCell ref="A259:B259"/>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R547"/>
  <sheetViews>
    <sheetView zoomScaleNormal="100" zoomScaleSheetLayoutView="100" workbookViewId="0">
      <selection activeCell="D4" sqref="D4"/>
    </sheetView>
  </sheetViews>
  <sheetFormatPr defaultColWidth="9.140625" defaultRowHeight="14.45"/>
  <cols>
    <col min="1" max="1" width="37.140625" customWidth="1"/>
    <col min="2" max="2" width="27.5703125" customWidth="1"/>
    <col min="3" max="6" width="13" customWidth="1"/>
    <col min="7" max="7" width="17" customWidth="1"/>
    <col min="8" max="8" width="11" hidden="1" customWidth="1"/>
    <col min="9" max="9" width="2.85546875" customWidth="1"/>
  </cols>
  <sheetData>
    <row r="1" spans="1:8" ht="30" customHeight="1">
      <c r="A1" s="473" t="s">
        <v>182</v>
      </c>
      <c r="B1" s="473"/>
      <c r="C1" s="473"/>
      <c r="D1" s="473"/>
      <c r="E1" s="473"/>
      <c r="F1" s="473"/>
      <c r="G1">
        <f>+'Section A'!B2</f>
        <v>0</v>
      </c>
      <c r="H1" s="45" t="s">
        <v>191</v>
      </c>
    </row>
    <row r="2" spans="1:8" ht="46.5" customHeight="1">
      <c r="A2" s="494" t="s">
        <v>248</v>
      </c>
      <c r="B2" s="494"/>
      <c r="C2" s="494"/>
      <c r="D2" s="494"/>
      <c r="E2" s="494"/>
      <c r="F2" s="494"/>
      <c r="G2" s="494"/>
      <c r="H2" t="s">
        <v>198</v>
      </c>
    </row>
    <row r="3" spans="1:8" ht="26.1">
      <c r="A3" s="48" t="s">
        <v>249</v>
      </c>
      <c r="B3" s="495" t="s">
        <v>250</v>
      </c>
      <c r="C3" s="495"/>
      <c r="D3" s="15" t="s">
        <v>251</v>
      </c>
      <c r="E3" s="15" t="s">
        <v>252</v>
      </c>
      <c r="F3" s="15" t="s">
        <v>228</v>
      </c>
      <c r="G3" s="352" t="s">
        <v>253</v>
      </c>
      <c r="H3" t="s">
        <v>198</v>
      </c>
    </row>
    <row r="4" spans="1:8" s="89" customFormat="1">
      <c r="A4" s="177"/>
      <c r="B4" s="493"/>
      <c r="C4" s="493"/>
      <c r="D4" s="205"/>
      <c r="E4" s="85"/>
      <c r="F4" s="87"/>
      <c r="G4" s="68">
        <f t="shared" ref="G4:G35" si="0">ROUND(+D4*F4,2)</f>
        <v>0</v>
      </c>
      <c r="H4" s="207" t="s">
        <v>193</v>
      </c>
    </row>
    <row r="5" spans="1:8" s="89" customFormat="1">
      <c r="A5" s="177"/>
      <c r="B5" s="493"/>
      <c r="C5" s="493"/>
      <c r="D5" s="205"/>
      <c r="E5" s="85"/>
      <c r="F5" s="87"/>
      <c r="G5" s="68">
        <f t="shared" si="0"/>
        <v>0</v>
      </c>
      <c r="H5" s="207" t="s">
        <v>193</v>
      </c>
    </row>
    <row r="6" spans="1:8" s="89" customFormat="1">
      <c r="A6" s="177"/>
      <c r="B6" s="493"/>
      <c r="C6" s="493"/>
      <c r="D6" s="205"/>
      <c r="E6" s="85"/>
      <c r="F6" s="87"/>
      <c r="G6" s="68">
        <f t="shared" si="0"/>
        <v>0</v>
      </c>
      <c r="H6" s="207" t="s">
        <v>193</v>
      </c>
    </row>
    <row r="7" spans="1:8" s="89" customFormat="1" hidden="1">
      <c r="A7" s="177"/>
      <c r="B7" s="493"/>
      <c r="C7" s="493"/>
      <c r="D7" s="205"/>
      <c r="E7" s="85"/>
      <c r="F7" s="87"/>
      <c r="G7" s="68">
        <f t="shared" si="0"/>
        <v>0</v>
      </c>
      <c r="H7" s="207" t="s">
        <v>193</v>
      </c>
    </row>
    <row r="8" spans="1:8" s="89" customFormat="1" hidden="1">
      <c r="A8" s="177"/>
      <c r="B8" s="493"/>
      <c r="C8" s="493"/>
      <c r="D8" s="205"/>
      <c r="E8" s="85"/>
      <c r="F8" s="87"/>
      <c r="G8" s="68">
        <f t="shared" si="0"/>
        <v>0</v>
      </c>
      <c r="H8" s="207" t="s">
        <v>193</v>
      </c>
    </row>
    <row r="9" spans="1:8" s="89" customFormat="1" hidden="1">
      <c r="A9" s="177"/>
      <c r="B9" s="493"/>
      <c r="C9" s="493"/>
      <c r="D9" s="205"/>
      <c r="E9" s="85"/>
      <c r="F9" s="87"/>
      <c r="G9" s="68">
        <f t="shared" si="0"/>
        <v>0</v>
      </c>
      <c r="H9" s="207" t="s">
        <v>193</v>
      </c>
    </row>
    <row r="10" spans="1:8" s="89" customFormat="1" hidden="1">
      <c r="A10" s="177"/>
      <c r="B10" s="493"/>
      <c r="C10" s="493"/>
      <c r="D10" s="205"/>
      <c r="E10" s="85"/>
      <c r="F10" s="87"/>
      <c r="G10" s="68">
        <f t="shared" si="0"/>
        <v>0</v>
      </c>
      <c r="H10" s="207" t="s">
        <v>193</v>
      </c>
    </row>
    <row r="11" spans="1:8" s="89" customFormat="1" hidden="1">
      <c r="A11" s="177"/>
      <c r="B11" s="493"/>
      <c r="C11" s="493"/>
      <c r="D11" s="205"/>
      <c r="E11" s="85"/>
      <c r="F11" s="87"/>
      <c r="G11" s="68">
        <f t="shared" si="0"/>
        <v>0</v>
      </c>
      <c r="H11" s="207" t="s">
        <v>193</v>
      </c>
    </row>
    <row r="12" spans="1:8" s="89" customFormat="1" hidden="1">
      <c r="A12" s="177"/>
      <c r="B12" s="493"/>
      <c r="C12" s="493"/>
      <c r="D12" s="205"/>
      <c r="E12" s="85"/>
      <c r="F12" s="87"/>
      <c r="G12" s="68">
        <f t="shared" si="0"/>
        <v>0</v>
      </c>
      <c r="H12" s="207" t="s">
        <v>193</v>
      </c>
    </row>
    <row r="13" spans="1:8" s="89" customFormat="1" hidden="1">
      <c r="A13" s="177"/>
      <c r="B13" s="493"/>
      <c r="C13" s="493"/>
      <c r="D13" s="205"/>
      <c r="E13" s="85"/>
      <c r="F13" s="87"/>
      <c r="G13" s="68">
        <f t="shared" si="0"/>
        <v>0</v>
      </c>
      <c r="H13" s="207" t="s">
        <v>193</v>
      </c>
    </row>
    <row r="14" spans="1:8" s="89" customFormat="1" hidden="1">
      <c r="A14" s="177"/>
      <c r="B14" s="493"/>
      <c r="C14" s="493"/>
      <c r="D14" s="205"/>
      <c r="E14" s="85"/>
      <c r="F14" s="87"/>
      <c r="G14" s="68">
        <f t="shared" si="0"/>
        <v>0</v>
      </c>
      <c r="H14" s="207" t="s">
        <v>193</v>
      </c>
    </row>
    <row r="15" spans="1:8" s="89" customFormat="1" hidden="1">
      <c r="A15" s="177"/>
      <c r="B15" s="493"/>
      <c r="C15" s="493"/>
      <c r="D15" s="205"/>
      <c r="E15" s="85"/>
      <c r="F15" s="87"/>
      <c r="G15" s="68">
        <f t="shared" si="0"/>
        <v>0</v>
      </c>
      <c r="H15" s="207" t="s">
        <v>193</v>
      </c>
    </row>
    <row r="16" spans="1:8" s="89" customFormat="1" hidden="1">
      <c r="A16" s="177"/>
      <c r="B16" s="493"/>
      <c r="C16" s="493"/>
      <c r="D16" s="205"/>
      <c r="E16" s="85"/>
      <c r="F16" s="87"/>
      <c r="G16" s="68">
        <f t="shared" si="0"/>
        <v>0</v>
      </c>
      <c r="H16" s="207" t="s">
        <v>193</v>
      </c>
    </row>
    <row r="17" spans="1:8" s="89" customFormat="1" hidden="1">
      <c r="A17" s="177"/>
      <c r="B17" s="493"/>
      <c r="C17" s="493"/>
      <c r="D17" s="205"/>
      <c r="E17" s="85"/>
      <c r="F17" s="87"/>
      <c r="G17" s="68">
        <f t="shared" si="0"/>
        <v>0</v>
      </c>
      <c r="H17" s="207" t="s">
        <v>193</v>
      </c>
    </row>
    <row r="18" spans="1:8" s="89" customFormat="1" hidden="1">
      <c r="A18" s="177"/>
      <c r="B18" s="493"/>
      <c r="C18" s="493"/>
      <c r="D18" s="205"/>
      <c r="E18" s="85"/>
      <c r="F18" s="87"/>
      <c r="G18" s="68">
        <f t="shared" si="0"/>
        <v>0</v>
      </c>
      <c r="H18" s="207" t="s">
        <v>193</v>
      </c>
    </row>
    <row r="19" spans="1:8" s="89" customFormat="1" hidden="1">
      <c r="A19" s="177"/>
      <c r="B19" s="493"/>
      <c r="C19" s="493"/>
      <c r="D19" s="205"/>
      <c r="E19" s="85"/>
      <c r="F19" s="87"/>
      <c r="G19" s="68">
        <f t="shared" si="0"/>
        <v>0</v>
      </c>
      <c r="H19" s="207" t="s">
        <v>193</v>
      </c>
    </row>
    <row r="20" spans="1:8" s="89" customFormat="1" hidden="1">
      <c r="A20" s="177"/>
      <c r="B20" s="493"/>
      <c r="C20" s="493"/>
      <c r="D20" s="205"/>
      <c r="E20" s="85"/>
      <c r="F20" s="87"/>
      <c r="G20" s="68">
        <f t="shared" si="0"/>
        <v>0</v>
      </c>
      <c r="H20" s="207" t="s">
        <v>193</v>
      </c>
    </row>
    <row r="21" spans="1:8" s="89" customFormat="1" hidden="1">
      <c r="A21" s="177"/>
      <c r="B21" s="493"/>
      <c r="C21" s="493"/>
      <c r="D21" s="205"/>
      <c r="E21" s="85"/>
      <c r="F21" s="87"/>
      <c r="G21" s="68">
        <f t="shared" si="0"/>
        <v>0</v>
      </c>
      <c r="H21" s="207" t="s">
        <v>193</v>
      </c>
    </row>
    <row r="22" spans="1:8" s="89" customFormat="1" hidden="1">
      <c r="A22" s="177"/>
      <c r="B22" s="493"/>
      <c r="C22" s="493"/>
      <c r="D22" s="205"/>
      <c r="E22" s="85"/>
      <c r="F22" s="87"/>
      <c r="G22" s="68">
        <f t="shared" si="0"/>
        <v>0</v>
      </c>
      <c r="H22" s="207" t="s">
        <v>193</v>
      </c>
    </row>
    <row r="23" spans="1:8" s="89" customFormat="1" hidden="1">
      <c r="A23" s="177"/>
      <c r="B23" s="493"/>
      <c r="C23" s="493"/>
      <c r="D23" s="205"/>
      <c r="E23" s="85"/>
      <c r="F23" s="87"/>
      <c r="G23" s="68">
        <f t="shared" si="0"/>
        <v>0</v>
      </c>
      <c r="H23" s="207" t="s">
        <v>193</v>
      </c>
    </row>
    <row r="24" spans="1:8" s="89" customFormat="1" hidden="1">
      <c r="A24" s="177"/>
      <c r="B24" s="493"/>
      <c r="C24" s="493"/>
      <c r="D24" s="205"/>
      <c r="E24" s="85"/>
      <c r="F24" s="87"/>
      <c r="G24" s="68">
        <f t="shared" si="0"/>
        <v>0</v>
      </c>
      <c r="H24" s="207" t="s">
        <v>193</v>
      </c>
    </row>
    <row r="25" spans="1:8" s="89" customFormat="1" hidden="1">
      <c r="A25" s="177"/>
      <c r="B25" s="493"/>
      <c r="C25" s="493"/>
      <c r="D25" s="205"/>
      <c r="E25" s="85"/>
      <c r="F25" s="87"/>
      <c r="G25" s="68">
        <f t="shared" si="0"/>
        <v>0</v>
      </c>
      <c r="H25" s="207" t="s">
        <v>193</v>
      </c>
    </row>
    <row r="26" spans="1:8" s="89" customFormat="1" hidden="1">
      <c r="A26" s="177"/>
      <c r="B26" s="493"/>
      <c r="C26" s="493"/>
      <c r="D26" s="205"/>
      <c r="E26" s="85"/>
      <c r="F26" s="87"/>
      <c r="G26" s="68">
        <f t="shared" si="0"/>
        <v>0</v>
      </c>
      <c r="H26" s="207" t="s">
        <v>193</v>
      </c>
    </row>
    <row r="27" spans="1:8" s="89" customFormat="1" hidden="1">
      <c r="A27" s="177"/>
      <c r="B27" s="493"/>
      <c r="C27" s="493"/>
      <c r="D27" s="205"/>
      <c r="E27" s="85"/>
      <c r="F27" s="87"/>
      <c r="G27" s="68">
        <f t="shared" si="0"/>
        <v>0</v>
      </c>
      <c r="H27" s="207" t="s">
        <v>193</v>
      </c>
    </row>
    <row r="28" spans="1:8" s="89" customFormat="1" hidden="1">
      <c r="A28" s="177"/>
      <c r="B28" s="493"/>
      <c r="C28" s="493"/>
      <c r="D28" s="205"/>
      <c r="E28" s="85"/>
      <c r="F28" s="87"/>
      <c r="G28" s="68">
        <f t="shared" si="0"/>
        <v>0</v>
      </c>
      <c r="H28" s="207" t="s">
        <v>193</v>
      </c>
    </row>
    <row r="29" spans="1:8" s="89" customFormat="1" hidden="1">
      <c r="A29" s="177"/>
      <c r="B29" s="493"/>
      <c r="C29" s="493"/>
      <c r="D29" s="205"/>
      <c r="E29" s="85"/>
      <c r="F29" s="87"/>
      <c r="G29" s="68">
        <f t="shared" si="0"/>
        <v>0</v>
      </c>
      <c r="H29" s="207" t="s">
        <v>193</v>
      </c>
    </row>
    <row r="30" spans="1:8" s="89" customFormat="1" hidden="1">
      <c r="A30" s="177"/>
      <c r="B30" s="493"/>
      <c r="C30" s="493"/>
      <c r="D30" s="205"/>
      <c r="E30" s="85"/>
      <c r="F30" s="87"/>
      <c r="G30" s="68">
        <f t="shared" si="0"/>
        <v>0</v>
      </c>
      <c r="H30" s="207" t="s">
        <v>193</v>
      </c>
    </row>
    <row r="31" spans="1:8" s="89" customFormat="1" hidden="1">
      <c r="A31" s="177"/>
      <c r="B31" s="493"/>
      <c r="C31" s="493"/>
      <c r="D31" s="205"/>
      <c r="E31" s="85"/>
      <c r="F31" s="87"/>
      <c r="G31" s="68">
        <f t="shared" si="0"/>
        <v>0</v>
      </c>
      <c r="H31" s="207" t="s">
        <v>193</v>
      </c>
    </row>
    <row r="32" spans="1:8" s="89" customFormat="1" hidden="1">
      <c r="A32" s="177"/>
      <c r="B32" s="493"/>
      <c r="C32" s="493"/>
      <c r="D32" s="205"/>
      <c r="E32" s="85"/>
      <c r="F32" s="87"/>
      <c r="G32" s="68">
        <f t="shared" si="0"/>
        <v>0</v>
      </c>
      <c r="H32" s="207" t="s">
        <v>193</v>
      </c>
    </row>
    <row r="33" spans="1:8" s="89" customFormat="1" hidden="1">
      <c r="A33" s="177"/>
      <c r="B33" s="493"/>
      <c r="C33" s="493"/>
      <c r="D33" s="205"/>
      <c r="E33" s="85"/>
      <c r="F33" s="87"/>
      <c r="G33" s="68">
        <f t="shared" si="0"/>
        <v>0</v>
      </c>
      <c r="H33" s="207" t="s">
        <v>193</v>
      </c>
    </row>
    <row r="34" spans="1:8" s="89" customFormat="1" hidden="1">
      <c r="A34" s="177"/>
      <c r="B34" s="493"/>
      <c r="C34" s="493"/>
      <c r="D34" s="205"/>
      <c r="E34" s="85"/>
      <c r="F34" s="87"/>
      <c r="G34" s="68">
        <f t="shared" si="0"/>
        <v>0</v>
      </c>
      <c r="H34" s="207" t="s">
        <v>193</v>
      </c>
    </row>
    <row r="35" spans="1:8" s="89" customFormat="1" hidden="1">
      <c r="A35" s="177"/>
      <c r="B35" s="493"/>
      <c r="C35" s="493"/>
      <c r="D35" s="205"/>
      <c r="E35" s="85"/>
      <c r="F35" s="87"/>
      <c r="G35" s="68">
        <f t="shared" si="0"/>
        <v>0</v>
      </c>
      <c r="H35" s="207" t="s">
        <v>193</v>
      </c>
    </row>
    <row r="36" spans="1:8" s="89" customFormat="1" hidden="1">
      <c r="A36" s="177"/>
      <c r="B36" s="493"/>
      <c r="C36" s="493"/>
      <c r="D36" s="205"/>
      <c r="E36" s="85"/>
      <c r="F36" s="87"/>
      <c r="G36" s="68">
        <f t="shared" ref="G36:G67" si="1">ROUND(+D36*F36,2)</f>
        <v>0</v>
      </c>
      <c r="H36" s="207" t="s">
        <v>193</v>
      </c>
    </row>
    <row r="37" spans="1:8" s="89" customFormat="1" hidden="1">
      <c r="A37" s="177"/>
      <c r="B37" s="493"/>
      <c r="C37" s="493"/>
      <c r="D37" s="205"/>
      <c r="E37" s="85"/>
      <c r="F37" s="87"/>
      <c r="G37" s="68">
        <f t="shared" si="1"/>
        <v>0</v>
      </c>
      <c r="H37" s="207" t="s">
        <v>193</v>
      </c>
    </row>
    <row r="38" spans="1:8" s="89" customFormat="1" hidden="1">
      <c r="A38" s="177"/>
      <c r="B38" s="493"/>
      <c r="C38" s="493"/>
      <c r="D38" s="205"/>
      <c r="E38" s="85"/>
      <c r="F38" s="87"/>
      <c r="G38" s="68">
        <f t="shared" si="1"/>
        <v>0</v>
      </c>
      <c r="H38" s="207" t="s">
        <v>193</v>
      </c>
    </row>
    <row r="39" spans="1:8" s="89" customFormat="1" hidden="1">
      <c r="A39" s="177"/>
      <c r="B39" s="493"/>
      <c r="C39" s="493"/>
      <c r="D39" s="205"/>
      <c r="E39" s="85"/>
      <c r="F39" s="87"/>
      <c r="G39" s="68">
        <f t="shared" si="1"/>
        <v>0</v>
      </c>
      <c r="H39" s="207" t="s">
        <v>193</v>
      </c>
    </row>
    <row r="40" spans="1:8" s="89" customFormat="1" hidden="1">
      <c r="A40" s="177"/>
      <c r="B40" s="493"/>
      <c r="C40" s="493"/>
      <c r="D40" s="205"/>
      <c r="E40" s="85"/>
      <c r="F40" s="87"/>
      <c r="G40" s="68">
        <f t="shared" si="1"/>
        <v>0</v>
      </c>
      <c r="H40" s="207" t="s">
        <v>193</v>
      </c>
    </row>
    <row r="41" spans="1:8" s="89" customFormat="1" hidden="1">
      <c r="A41" s="177"/>
      <c r="B41" s="493"/>
      <c r="C41" s="493"/>
      <c r="D41" s="205"/>
      <c r="E41" s="85"/>
      <c r="F41" s="87"/>
      <c r="G41" s="68">
        <f t="shared" si="1"/>
        <v>0</v>
      </c>
      <c r="H41" s="207" t="s">
        <v>193</v>
      </c>
    </row>
    <row r="42" spans="1:8" s="89" customFormat="1" hidden="1">
      <c r="A42" s="177"/>
      <c r="B42" s="493"/>
      <c r="C42" s="493"/>
      <c r="D42" s="205"/>
      <c r="E42" s="85"/>
      <c r="F42" s="87"/>
      <c r="G42" s="68">
        <f t="shared" si="1"/>
        <v>0</v>
      </c>
      <c r="H42" s="207" t="s">
        <v>193</v>
      </c>
    </row>
    <row r="43" spans="1:8" s="89" customFormat="1" hidden="1">
      <c r="A43" s="177"/>
      <c r="B43" s="493"/>
      <c r="C43" s="493"/>
      <c r="D43" s="205"/>
      <c r="E43" s="85"/>
      <c r="F43" s="87"/>
      <c r="G43" s="68">
        <f t="shared" si="1"/>
        <v>0</v>
      </c>
      <c r="H43" s="207" t="s">
        <v>193</v>
      </c>
    </row>
    <row r="44" spans="1:8" s="89" customFormat="1" hidden="1">
      <c r="A44" s="177"/>
      <c r="B44" s="493"/>
      <c r="C44" s="493"/>
      <c r="D44" s="205"/>
      <c r="E44" s="85"/>
      <c r="F44" s="87"/>
      <c r="G44" s="68">
        <f t="shared" si="1"/>
        <v>0</v>
      </c>
      <c r="H44" s="207" t="s">
        <v>193</v>
      </c>
    </row>
    <row r="45" spans="1:8" s="89" customFormat="1" hidden="1">
      <c r="A45" s="177"/>
      <c r="B45" s="493"/>
      <c r="C45" s="493"/>
      <c r="D45" s="205"/>
      <c r="E45" s="85"/>
      <c r="F45" s="87"/>
      <c r="G45" s="68">
        <f t="shared" si="1"/>
        <v>0</v>
      </c>
      <c r="H45" s="207" t="s">
        <v>193</v>
      </c>
    </row>
    <row r="46" spans="1:8" s="89" customFormat="1" hidden="1">
      <c r="A46" s="177"/>
      <c r="B46" s="493"/>
      <c r="C46" s="493"/>
      <c r="D46" s="205"/>
      <c r="E46" s="85"/>
      <c r="F46" s="87"/>
      <c r="G46" s="68">
        <f t="shared" si="1"/>
        <v>0</v>
      </c>
      <c r="H46" s="207" t="s">
        <v>193</v>
      </c>
    </row>
    <row r="47" spans="1:8" s="89" customFormat="1" hidden="1">
      <c r="A47" s="177"/>
      <c r="B47" s="493"/>
      <c r="C47" s="493"/>
      <c r="D47" s="205"/>
      <c r="E47" s="85"/>
      <c r="F47" s="87"/>
      <c r="G47" s="68">
        <f t="shared" si="1"/>
        <v>0</v>
      </c>
      <c r="H47" s="207" t="s">
        <v>193</v>
      </c>
    </row>
    <row r="48" spans="1:8" s="89" customFormat="1" hidden="1">
      <c r="A48" s="177"/>
      <c r="B48" s="493"/>
      <c r="C48" s="493"/>
      <c r="D48" s="205"/>
      <c r="E48" s="85"/>
      <c r="F48" s="87"/>
      <c r="G48" s="68">
        <f t="shared" si="1"/>
        <v>0</v>
      </c>
      <c r="H48" s="207" t="s">
        <v>193</v>
      </c>
    </row>
    <row r="49" spans="1:8" s="89" customFormat="1" hidden="1">
      <c r="A49" s="177"/>
      <c r="B49" s="493"/>
      <c r="C49" s="493"/>
      <c r="D49" s="205"/>
      <c r="E49" s="85"/>
      <c r="F49" s="87"/>
      <c r="G49" s="68">
        <f t="shared" si="1"/>
        <v>0</v>
      </c>
      <c r="H49" s="207" t="s">
        <v>193</v>
      </c>
    </row>
    <row r="50" spans="1:8" s="89" customFormat="1" hidden="1">
      <c r="A50" s="177"/>
      <c r="B50" s="493"/>
      <c r="C50" s="493"/>
      <c r="D50" s="205"/>
      <c r="E50" s="85"/>
      <c r="F50" s="87"/>
      <c r="G50" s="68">
        <f t="shared" si="1"/>
        <v>0</v>
      </c>
      <c r="H50" s="207" t="s">
        <v>193</v>
      </c>
    </row>
    <row r="51" spans="1:8" s="89" customFormat="1" hidden="1">
      <c r="A51" s="177"/>
      <c r="B51" s="493"/>
      <c r="C51" s="493"/>
      <c r="D51" s="205"/>
      <c r="E51" s="85"/>
      <c r="F51" s="87"/>
      <c r="G51" s="68">
        <f t="shared" si="1"/>
        <v>0</v>
      </c>
      <c r="H51" s="207" t="s">
        <v>193</v>
      </c>
    </row>
    <row r="52" spans="1:8" s="89" customFormat="1" hidden="1">
      <c r="A52" s="177"/>
      <c r="B52" s="493"/>
      <c r="C52" s="493"/>
      <c r="D52" s="205"/>
      <c r="E52" s="85"/>
      <c r="F52" s="87"/>
      <c r="G52" s="68">
        <f t="shared" si="1"/>
        <v>0</v>
      </c>
      <c r="H52" s="207" t="s">
        <v>193</v>
      </c>
    </row>
    <row r="53" spans="1:8" s="89" customFormat="1" hidden="1">
      <c r="A53" s="177"/>
      <c r="B53" s="493"/>
      <c r="C53" s="493"/>
      <c r="D53" s="205"/>
      <c r="E53" s="85"/>
      <c r="F53" s="87"/>
      <c r="G53" s="68">
        <f t="shared" si="1"/>
        <v>0</v>
      </c>
      <c r="H53" s="207" t="s">
        <v>193</v>
      </c>
    </row>
    <row r="54" spans="1:8" s="89" customFormat="1" hidden="1">
      <c r="A54" s="177"/>
      <c r="B54" s="493"/>
      <c r="C54" s="493"/>
      <c r="D54" s="205"/>
      <c r="E54" s="85"/>
      <c r="F54" s="87"/>
      <c r="G54" s="68">
        <f t="shared" si="1"/>
        <v>0</v>
      </c>
      <c r="H54" s="207" t="s">
        <v>193</v>
      </c>
    </row>
    <row r="55" spans="1:8" s="89" customFormat="1" hidden="1">
      <c r="A55" s="177"/>
      <c r="B55" s="493"/>
      <c r="C55" s="493"/>
      <c r="D55" s="205"/>
      <c r="E55" s="85"/>
      <c r="F55" s="87"/>
      <c r="G55" s="68">
        <f t="shared" si="1"/>
        <v>0</v>
      </c>
      <c r="H55" s="207" t="s">
        <v>193</v>
      </c>
    </row>
    <row r="56" spans="1:8" s="89" customFormat="1" hidden="1">
      <c r="A56" s="177"/>
      <c r="B56" s="493"/>
      <c r="C56" s="493"/>
      <c r="D56" s="205"/>
      <c r="E56" s="85"/>
      <c r="F56" s="87"/>
      <c r="G56" s="68">
        <f t="shared" si="1"/>
        <v>0</v>
      </c>
      <c r="H56" s="207" t="s">
        <v>193</v>
      </c>
    </row>
    <row r="57" spans="1:8" s="89" customFormat="1" hidden="1">
      <c r="A57" s="177"/>
      <c r="B57" s="493"/>
      <c r="C57" s="493"/>
      <c r="D57" s="205"/>
      <c r="E57" s="85"/>
      <c r="F57" s="87"/>
      <c r="G57" s="68">
        <f t="shared" si="1"/>
        <v>0</v>
      </c>
      <c r="H57" s="207" t="s">
        <v>193</v>
      </c>
    </row>
    <row r="58" spans="1:8" s="89" customFormat="1" hidden="1">
      <c r="A58" s="177"/>
      <c r="B58" s="493"/>
      <c r="C58" s="493"/>
      <c r="D58" s="205"/>
      <c r="E58" s="85"/>
      <c r="F58" s="87"/>
      <c r="G58" s="68">
        <f t="shared" si="1"/>
        <v>0</v>
      </c>
      <c r="H58" s="207" t="s">
        <v>193</v>
      </c>
    </row>
    <row r="59" spans="1:8" s="89" customFormat="1" hidden="1">
      <c r="A59" s="177"/>
      <c r="B59" s="493"/>
      <c r="C59" s="493"/>
      <c r="D59" s="205"/>
      <c r="E59" s="85"/>
      <c r="F59" s="87"/>
      <c r="G59" s="68">
        <f t="shared" si="1"/>
        <v>0</v>
      </c>
      <c r="H59" s="207" t="s">
        <v>193</v>
      </c>
    </row>
    <row r="60" spans="1:8" s="89" customFormat="1" hidden="1">
      <c r="A60" s="177"/>
      <c r="B60" s="493"/>
      <c r="C60" s="493"/>
      <c r="D60" s="205"/>
      <c r="E60" s="85"/>
      <c r="F60" s="87"/>
      <c r="G60" s="68">
        <f t="shared" si="1"/>
        <v>0</v>
      </c>
      <c r="H60" s="207" t="s">
        <v>193</v>
      </c>
    </row>
    <row r="61" spans="1:8" s="89" customFormat="1" hidden="1">
      <c r="A61" s="177"/>
      <c r="B61" s="493"/>
      <c r="C61" s="493"/>
      <c r="D61" s="205"/>
      <c r="E61" s="85"/>
      <c r="F61" s="87"/>
      <c r="G61" s="68">
        <f t="shared" si="1"/>
        <v>0</v>
      </c>
      <c r="H61" s="207" t="s">
        <v>193</v>
      </c>
    </row>
    <row r="62" spans="1:8" s="89" customFormat="1" hidden="1">
      <c r="A62" s="177"/>
      <c r="B62" s="493"/>
      <c r="C62" s="493"/>
      <c r="D62" s="205"/>
      <c r="E62" s="85"/>
      <c r="F62" s="87"/>
      <c r="G62" s="68">
        <f t="shared" si="1"/>
        <v>0</v>
      </c>
      <c r="H62" s="207" t="s">
        <v>193</v>
      </c>
    </row>
    <row r="63" spans="1:8" s="89" customFormat="1" hidden="1">
      <c r="A63" s="177"/>
      <c r="B63" s="493"/>
      <c r="C63" s="493"/>
      <c r="D63" s="205"/>
      <c r="E63" s="85"/>
      <c r="F63" s="87"/>
      <c r="G63" s="68">
        <f t="shared" si="1"/>
        <v>0</v>
      </c>
      <c r="H63" s="207" t="s">
        <v>193</v>
      </c>
    </row>
    <row r="64" spans="1:8" s="89" customFormat="1" hidden="1">
      <c r="A64" s="177"/>
      <c r="B64" s="493"/>
      <c r="C64" s="493"/>
      <c r="D64" s="205"/>
      <c r="E64" s="85"/>
      <c r="F64" s="87"/>
      <c r="G64" s="68">
        <f t="shared" si="1"/>
        <v>0</v>
      </c>
      <c r="H64" s="207" t="s">
        <v>193</v>
      </c>
    </row>
    <row r="65" spans="1:8" s="89" customFormat="1" hidden="1">
      <c r="A65" s="177"/>
      <c r="B65" s="493"/>
      <c r="C65" s="493"/>
      <c r="D65" s="205"/>
      <c r="E65" s="85"/>
      <c r="F65" s="87"/>
      <c r="G65" s="68">
        <f t="shared" si="1"/>
        <v>0</v>
      </c>
      <c r="H65" s="207" t="s">
        <v>193</v>
      </c>
    </row>
    <row r="66" spans="1:8" s="89" customFormat="1" hidden="1">
      <c r="A66" s="177"/>
      <c r="B66" s="493"/>
      <c r="C66" s="493"/>
      <c r="D66" s="205"/>
      <c r="E66" s="85"/>
      <c r="F66" s="87"/>
      <c r="G66" s="68">
        <f t="shared" si="1"/>
        <v>0</v>
      </c>
      <c r="H66" s="207" t="s">
        <v>193</v>
      </c>
    </row>
    <row r="67" spans="1:8" s="89" customFormat="1" hidden="1">
      <c r="A67" s="177"/>
      <c r="B67" s="493"/>
      <c r="C67" s="493"/>
      <c r="D67" s="205"/>
      <c r="E67" s="85"/>
      <c r="F67" s="87"/>
      <c r="G67" s="68">
        <f t="shared" si="1"/>
        <v>0</v>
      </c>
      <c r="H67" s="207" t="s">
        <v>193</v>
      </c>
    </row>
    <row r="68" spans="1:8" s="89" customFormat="1" hidden="1">
      <c r="A68" s="177"/>
      <c r="B68" s="493"/>
      <c r="C68" s="493"/>
      <c r="D68" s="205"/>
      <c r="E68" s="85"/>
      <c r="F68" s="87"/>
      <c r="G68" s="68">
        <f t="shared" ref="G68:G99" si="2">ROUND(+D68*F68,2)</f>
        <v>0</v>
      </c>
      <c r="H68" s="207" t="s">
        <v>193</v>
      </c>
    </row>
    <row r="69" spans="1:8" s="89" customFormat="1" hidden="1">
      <c r="A69" s="177"/>
      <c r="B69" s="493"/>
      <c r="C69" s="493"/>
      <c r="D69" s="205"/>
      <c r="E69" s="85"/>
      <c r="F69" s="87"/>
      <c r="G69" s="68">
        <f t="shared" si="2"/>
        <v>0</v>
      </c>
      <c r="H69" s="207" t="s">
        <v>193</v>
      </c>
    </row>
    <row r="70" spans="1:8" s="89" customFormat="1" hidden="1">
      <c r="A70" s="177"/>
      <c r="B70" s="493"/>
      <c r="C70" s="493"/>
      <c r="D70" s="205"/>
      <c r="E70" s="85"/>
      <c r="F70" s="87"/>
      <c r="G70" s="68">
        <f t="shared" si="2"/>
        <v>0</v>
      </c>
      <c r="H70" s="207" t="s">
        <v>193</v>
      </c>
    </row>
    <row r="71" spans="1:8" s="89" customFormat="1" hidden="1">
      <c r="A71" s="177"/>
      <c r="B71" s="493"/>
      <c r="C71" s="493"/>
      <c r="D71" s="205"/>
      <c r="E71" s="85"/>
      <c r="F71" s="87"/>
      <c r="G71" s="68">
        <f t="shared" si="2"/>
        <v>0</v>
      </c>
      <c r="H71" s="207" t="s">
        <v>193</v>
      </c>
    </row>
    <row r="72" spans="1:8" s="89" customFormat="1" hidden="1">
      <c r="A72" s="177"/>
      <c r="B72" s="493"/>
      <c r="C72" s="493"/>
      <c r="D72" s="205"/>
      <c r="E72" s="85"/>
      <c r="F72" s="87"/>
      <c r="G72" s="68">
        <f t="shared" si="2"/>
        <v>0</v>
      </c>
      <c r="H72" s="207" t="s">
        <v>193</v>
      </c>
    </row>
    <row r="73" spans="1:8" s="89" customFormat="1" hidden="1">
      <c r="A73" s="177"/>
      <c r="B73" s="493"/>
      <c r="C73" s="493"/>
      <c r="D73" s="205"/>
      <c r="E73" s="85"/>
      <c r="F73" s="87"/>
      <c r="G73" s="68">
        <f t="shared" si="2"/>
        <v>0</v>
      </c>
      <c r="H73" s="207" t="s">
        <v>193</v>
      </c>
    </row>
    <row r="74" spans="1:8" s="89" customFormat="1" hidden="1">
      <c r="A74" s="177"/>
      <c r="B74" s="493"/>
      <c r="C74" s="493"/>
      <c r="D74" s="205"/>
      <c r="E74" s="85"/>
      <c r="F74" s="87"/>
      <c r="G74" s="68">
        <f t="shared" si="2"/>
        <v>0</v>
      </c>
      <c r="H74" s="207" t="s">
        <v>193</v>
      </c>
    </row>
    <row r="75" spans="1:8" s="89" customFormat="1" hidden="1">
      <c r="A75" s="177"/>
      <c r="B75" s="493"/>
      <c r="C75" s="493"/>
      <c r="D75" s="205"/>
      <c r="E75" s="85"/>
      <c r="F75" s="87"/>
      <c r="G75" s="68">
        <f t="shared" si="2"/>
        <v>0</v>
      </c>
      <c r="H75" s="207" t="s">
        <v>193</v>
      </c>
    </row>
    <row r="76" spans="1:8" s="89" customFormat="1" hidden="1">
      <c r="A76" s="177"/>
      <c r="B76" s="493"/>
      <c r="C76" s="493"/>
      <c r="D76" s="205"/>
      <c r="E76" s="85"/>
      <c r="F76" s="87"/>
      <c r="G76" s="68">
        <f t="shared" si="2"/>
        <v>0</v>
      </c>
      <c r="H76" s="207" t="s">
        <v>193</v>
      </c>
    </row>
    <row r="77" spans="1:8" s="89" customFormat="1" hidden="1">
      <c r="A77" s="177"/>
      <c r="B77" s="493"/>
      <c r="C77" s="493"/>
      <c r="D77" s="205"/>
      <c r="E77" s="85"/>
      <c r="F77" s="87"/>
      <c r="G77" s="68">
        <f t="shared" si="2"/>
        <v>0</v>
      </c>
      <c r="H77" s="207" t="s">
        <v>193</v>
      </c>
    </row>
    <row r="78" spans="1:8" s="89" customFormat="1" hidden="1">
      <c r="A78" s="177"/>
      <c r="B78" s="493"/>
      <c r="C78" s="493"/>
      <c r="D78" s="205"/>
      <c r="E78" s="85"/>
      <c r="F78" s="87"/>
      <c r="G78" s="68">
        <f t="shared" si="2"/>
        <v>0</v>
      </c>
      <c r="H78" s="207" t="s">
        <v>193</v>
      </c>
    </row>
    <row r="79" spans="1:8" s="89" customFormat="1" hidden="1">
      <c r="A79" s="177"/>
      <c r="B79" s="493"/>
      <c r="C79" s="493"/>
      <c r="D79" s="205"/>
      <c r="E79" s="85"/>
      <c r="F79" s="87"/>
      <c r="G79" s="68">
        <f t="shared" si="2"/>
        <v>0</v>
      </c>
      <c r="H79" s="207" t="s">
        <v>193</v>
      </c>
    </row>
    <row r="80" spans="1:8" s="89" customFormat="1" hidden="1">
      <c r="A80" s="177"/>
      <c r="B80" s="493"/>
      <c r="C80" s="493"/>
      <c r="D80" s="205"/>
      <c r="E80" s="85"/>
      <c r="F80" s="87"/>
      <c r="G80" s="68">
        <f t="shared" si="2"/>
        <v>0</v>
      </c>
      <c r="H80" s="207" t="s">
        <v>193</v>
      </c>
    </row>
    <row r="81" spans="1:8" s="89" customFormat="1" hidden="1">
      <c r="A81" s="177"/>
      <c r="B81" s="493"/>
      <c r="C81" s="493"/>
      <c r="D81" s="205"/>
      <c r="E81" s="85"/>
      <c r="F81" s="87"/>
      <c r="G81" s="68">
        <f t="shared" si="2"/>
        <v>0</v>
      </c>
      <c r="H81" s="207" t="s">
        <v>193</v>
      </c>
    </row>
    <row r="82" spans="1:8" s="89" customFormat="1" hidden="1">
      <c r="A82" s="177"/>
      <c r="B82" s="493"/>
      <c r="C82" s="493"/>
      <c r="D82" s="205"/>
      <c r="E82" s="85"/>
      <c r="F82" s="87"/>
      <c r="G82" s="68">
        <f t="shared" si="2"/>
        <v>0</v>
      </c>
      <c r="H82" s="207" t="s">
        <v>193</v>
      </c>
    </row>
    <row r="83" spans="1:8" s="89" customFormat="1" hidden="1">
      <c r="A83" s="177"/>
      <c r="B83" s="493"/>
      <c r="C83" s="493"/>
      <c r="D83" s="205"/>
      <c r="E83" s="85"/>
      <c r="F83" s="87"/>
      <c r="G83" s="68">
        <f t="shared" si="2"/>
        <v>0</v>
      </c>
      <c r="H83" s="207" t="s">
        <v>193</v>
      </c>
    </row>
    <row r="84" spans="1:8" s="89" customFormat="1" hidden="1">
      <c r="A84" s="177"/>
      <c r="B84" s="493"/>
      <c r="C84" s="493"/>
      <c r="D84" s="205"/>
      <c r="E84" s="85"/>
      <c r="F84" s="87"/>
      <c r="G84" s="68">
        <f t="shared" si="2"/>
        <v>0</v>
      </c>
      <c r="H84" s="207" t="s">
        <v>193</v>
      </c>
    </row>
    <row r="85" spans="1:8" s="89" customFormat="1" hidden="1">
      <c r="A85" s="177"/>
      <c r="B85" s="493"/>
      <c r="C85" s="493"/>
      <c r="D85" s="205"/>
      <c r="E85" s="85"/>
      <c r="F85" s="87"/>
      <c r="G85" s="68">
        <f t="shared" si="2"/>
        <v>0</v>
      </c>
      <c r="H85" s="207" t="s">
        <v>193</v>
      </c>
    </row>
    <row r="86" spans="1:8" s="89" customFormat="1" hidden="1">
      <c r="A86" s="177"/>
      <c r="B86" s="493"/>
      <c r="C86" s="493"/>
      <c r="D86" s="205"/>
      <c r="E86" s="85"/>
      <c r="F86" s="87"/>
      <c r="G86" s="68">
        <f t="shared" si="2"/>
        <v>0</v>
      </c>
      <c r="H86" s="207" t="s">
        <v>193</v>
      </c>
    </row>
    <row r="87" spans="1:8" s="89" customFormat="1" hidden="1">
      <c r="A87" s="177"/>
      <c r="B87" s="493"/>
      <c r="C87" s="493"/>
      <c r="D87" s="205"/>
      <c r="E87" s="85"/>
      <c r="F87" s="87"/>
      <c r="G87" s="68">
        <f t="shared" si="2"/>
        <v>0</v>
      </c>
      <c r="H87" s="207" t="s">
        <v>193</v>
      </c>
    </row>
    <row r="88" spans="1:8" s="89" customFormat="1" hidden="1">
      <c r="A88" s="177"/>
      <c r="B88" s="493"/>
      <c r="C88" s="493"/>
      <c r="D88" s="205"/>
      <c r="E88" s="85"/>
      <c r="F88" s="87"/>
      <c r="G88" s="68">
        <f t="shared" si="2"/>
        <v>0</v>
      </c>
      <c r="H88" s="207" t="s">
        <v>193</v>
      </c>
    </row>
    <row r="89" spans="1:8" s="89" customFormat="1" hidden="1">
      <c r="A89" s="177"/>
      <c r="B89" s="493"/>
      <c r="C89" s="493"/>
      <c r="D89" s="205"/>
      <c r="E89" s="85"/>
      <c r="F89" s="87"/>
      <c r="G89" s="68">
        <f t="shared" si="2"/>
        <v>0</v>
      </c>
      <c r="H89" s="207" t="s">
        <v>193</v>
      </c>
    </row>
    <row r="90" spans="1:8" s="89" customFormat="1" hidden="1">
      <c r="A90" s="177"/>
      <c r="B90" s="493"/>
      <c r="C90" s="493"/>
      <c r="D90" s="205"/>
      <c r="E90" s="85"/>
      <c r="F90" s="87"/>
      <c r="G90" s="68">
        <f t="shared" si="2"/>
        <v>0</v>
      </c>
      <c r="H90" s="207" t="s">
        <v>193</v>
      </c>
    </row>
    <row r="91" spans="1:8" s="89" customFormat="1" hidden="1">
      <c r="A91" s="177"/>
      <c r="B91" s="493"/>
      <c r="C91" s="493"/>
      <c r="D91" s="205"/>
      <c r="E91" s="85"/>
      <c r="F91" s="87"/>
      <c r="G91" s="68">
        <f t="shared" si="2"/>
        <v>0</v>
      </c>
      <c r="H91" s="207" t="s">
        <v>193</v>
      </c>
    </row>
    <row r="92" spans="1:8" s="89" customFormat="1" hidden="1">
      <c r="A92" s="177"/>
      <c r="B92" s="493"/>
      <c r="C92" s="493"/>
      <c r="D92" s="205"/>
      <c r="E92" s="85"/>
      <c r="F92" s="87"/>
      <c r="G92" s="68">
        <f t="shared" si="2"/>
        <v>0</v>
      </c>
      <c r="H92" s="207" t="s">
        <v>193</v>
      </c>
    </row>
    <row r="93" spans="1:8" s="89" customFormat="1" hidden="1">
      <c r="A93" s="177"/>
      <c r="B93" s="493"/>
      <c r="C93" s="493"/>
      <c r="D93" s="205"/>
      <c r="E93" s="85"/>
      <c r="F93" s="87"/>
      <c r="G93" s="68">
        <f t="shared" si="2"/>
        <v>0</v>
      </c>
      <c r="H93" s="207" t="s">
        <v>193</v>
      </c>
    </row>
    <row r="94" spans="1:8" s="89" customFormat="1" hidden="1">
      <c r="A94" s="177"/>
      <c r="B94" s="493"/>
      <c r="C94" s="493"/>
      <c r="D94" s="205"/>
      <c r="E94" s="85"/>
      <c r="F94" s="87"/>
      <c r="G94" s="68">
        <f t="shared" si="2"/>
        <v>0</v>
      </c>
      <c r="H94" s="207" t="s">
        <v>193</v>
      </c>
    </row>
    <row r="95" spans="1:8" s="89" customFormat="1" hidden="1">
      <c r="A95" s="177"/>
      <c r="B95" s="493"/>
      <c r="C95" s="493"/>
      <c r="D95" s="205"/>
      <c r="E95" s="85"/>
      <c r="F95" s="87"/>
      <c r="G95" s="68">
        <f t="shared" si="2"/>
        <v>0</v>
      </c>
      <c r="H95" s="207" t="s">
        <v>193</v>
      </c>
    </row>
    <row r="96" spans="1:8" s="89" customFormat="1" hidden="1">
      <c r="A96" s="177"/>
      <c r="B96" s="493"/>
      <c r="C96" s="493"/>
      <c r="D96" s="205"/>
      <c r="E96" s="85"/>
      <c r="F96" s="87"/>
      <c r="G96" s="68">
        <f t="shared" si="2"/>
        <v>0</v>
      </c>
      <c r="H96" s="207" t="s">
        <v>193</v>
      </c>
    </row>
    <row r="97" spans="1:8" s="89" customFormat="1" hidden="1">
      <c r="A97" s="177"/>
      <c r="B97" s="493"/>
      <c r="C97" s="493"/>
      <c r="D97" s="205"/>
      <c r="E97" s="85"/>
      <c r="F97" s="87"/>
      <c r="G97" s="68">
        <f t="shared" si="2"/>
        <v>0</v>
      </c>
      <c r="H97" s="207" t="s">
        <v>193</v>
      </c>
    </row>
    <row r="98" spans="1:8" s="89" customFormat="1" hidden="1">
      <c r="A98" s="177"/>
      <c r="B98" s="493"/>
      <c r="C98" s="493"/>
      <c r="D98" s="205"/>
      <c r="E98" s="85"/>
      <c r="F98" s="87"/>
      <c r="G98" s="68">
        <f t="shared" si="2"/>
        <v>0</v>
      </c>
      <c r="H98" s="207" t="s">
        <v>193</v>
      </c>
    </row>
    <row r="99" spans="1:8" s="89" customFormat="1" hidden="1">
      <c r="A99" s="177"/>
      <c r="B99" s="493"/>
      <c r="C99" s="493"/>
      <c r="D99" s="205"/>
      <c r="E99" s="85"/>
      <c r="F99" s="87"/>
      <c r="G99" s="68">
        <f t="shared" si="2"/>
        <v>0</v>
      </c>
      <c r="H99" s="207" t="s">
        <v>193</v>
      </c>
    </row>
    <row r="100" spans="1:8" s="89" customFormat="1" hidden="1">
      <c r="A100" s="177"/>
      <c r="B100" s="493"/>
      <c r="C100" s="493"/>
      <c r="D100" s="205"/>
      <c r="E100" s="85"/>
      <c r="F100" s="87"/>
      <c r="G100" s="68">
        <f t="shared" ref="G100:G131" si="3">ROUND(+D100*F100,2)</f>
        <v>0</v>
      </c>
      <c r="H100" s="207" t="s">
        <v>193</v>
      </c>
    </row>
    <row r="101" spans="1:8" s="89" customFormat="1" hidden="1">
      <c r="A101" s="177"/>
      <c r="B101" s="493"/>
      <c r="C101" s="493"/>
      <c r="D101" s="205"/>
      <c r="E101" s="85"/>
      <c r="F101" s="87"/>
      <c r="G101" s="68">
        <f t="shared" si="3"/>
        <v>0</v>
      </c>
      <c r="H101" s="207" t="s">
        <v>193</v>
      </c>
    </row>
    <row r="102" spans="1:8" s="89" customFormat="1" hidden="1">
      <c r="A102" s="177"/>
      <c r="B102" s="493"/>
      <c r="C102" s="493"/>
      <c r="D102" s="205"/>
      <c r="E102" s="85"/>
      <c r="F102" s="87"/>
      <c r="G102" s="68">
        <f t="shared" si="3"/>
        <v>0</v>
      </c>
      <c r="H102" s="207" t="s">
        <v>193</v>
      </c>
    </row>
    <row r="103" spans="1:8" s="89" customFormat="1" hidden="1">
      <c r="A103" s="177"/>
      <c r="B103" s="493"/>
      <c r="C103" s="493"/>
      <c r="D103" s="205"/>
      <c r="E103" s="85"/>
      <c r="F103" s="87"/>
      <c r="G103" s="68">
        <f t="shared" si="3"/>
        <v>0</v>
      </c>
      <c r="H103" s="207" t="s">
        <v>193</v>
      </c>
    </row>
    <row r="104" spans="1:8" s="89" customFormat="1" hidden="1">
      <c r="A104" s="177"/>
      <c r="B104" s="493"/>
      <c r="C104" s="493"/>
      <c r="D104" s="205"/>
      <c r="E104" s="85"/>
      <c r="F104" s="87"/>
      <c r="G104" s="68">
        <f t="shared" si="3"/>
        <v>0</v>
      </c>
      <c r="H104" s="207" t="s">
        <v>193</v>
      </c>
    </row>
    <row r="105" spans="1:8" s="89" customFormat="1" hidden="1">
      <c r="A105" s="177"/>
      <c r="B105" s="493"/>
      <c r="C105" s="493"/>
      <c r="D105" s="205"/>
      <c r="E105" s="85"/>
      <c r="F105" s="87"/>
      <c r="G105" s="68">
        <f t="shared" si="3"/>
        <v>0</v>
      </c>
      <c r="H105" s="207" t="s">
        <v>193</v>
      </c>
    </row>
    <row r="106" spans="1:8" s="89" customFormat="1" hidden="1">
      <c r="A106" s="177"/>
      <c r="B106" s="493"/>
      <c r="C106" s="493"/>
      <c r="D106" s="205"/>
      <c r="E106" s="85"/>
      <c r="F106" s="87"/>
      <c r="G106" s="68">
        <f t="shared" si="3"/>
        <v>0</v>
      </c>
      <c r="H106" s="207" t="s">
        <v>193</v>
      </c>
    </row>
    <row r="107" spans="1:8" s="89" customFormat="1" hidden="1">
      <c r="A107" s="177"/>
      <c r="B107" s="493"/>
      <c r="C107" s="493"/>
      <c r="D107" s="205"/>
      <c r="E107" s="85"/>
      <c r="F107" s="87"/>
      <c r="G107" s="68">
        <f t="shared" si="3"/>
        <v>0</v>
      </c>
      <c r="H107" s="207" t="s">
        <v>193</v>
      </c>
    </row>
    <row r="108" spans="1:8" s="89" customFormat="1" hidden="1">
      <c r="A108" s="177"/>
      <c r="B108" s="493"/>
      <c r="C108" s="493"/>
      <c r="D108" s="205"/>
      <c r="E108" s="85"/>
      <c r="F108" s="87"/>
      <c r="G108" s="68">
        <f t="shared" si="3"/>
        <v>0</v>
      </c>
      <c r="H108" s="207" t="s">
        <v>193</v>
      </c>
    </row>
    <row r="109" spans="1:8" s="89" customFormat="1" hidden="1">
      <c r="A109" s="177"/>
      <c r="B109" s="493"/>
      <c r="C109" s="493"/>
      <c r="D109" s="205"/>
      <c r="E109" s="85"/>
      <c r="F109" s="87"/>
      <c r="G109" s="68">
        <f t="shared" si="3"/>
        <v>0</v>
      </c>
      <c r="H109" s="207" t="s">
        <v>193</v>
      </c>
    </row>
    <row r="110" spans="1:8" s="89" customFormat="1" hidden="1">
      <c r="A110" s="177"/>
      <c r="B110" s="493"/>
      <c r="C110" s="493"/>
      <c r="D110" s="205"/>
      <c r="E110" s="85"/>
      <c r="F110" s="87"/>
      <c r="G110" s="68">
        <f t="shared" si="3"/>
        <v>0</v>
      </c>
      <c r="H110" s="207" t="s">
        <v>193</v>
      </c>
    </row>
    <row r="111" spans="1:8" s="89" customFormat="1" hidden="1">
      <c r="A111" s="177"/>
      <c r="B111" s="493"/>
      <c r="C111" s="493"/>
      <c r="D111" s="205"/>
      <c r="E111" s="85"/>
      <c r="F111" s="87"/>
      <c r="G111" s="68">
        <f t="shared" si="3"/>
        <v>0</v>
      </c>
      <c r="H111" s="207" t="s">
        <v>193</v>
      </c>
    </row>
    <row r="112" spans="1:8" s="89" customFormat="1" hidden="1">
      <c r="A112" s="177"/>
      <c r="B112" s="493"/>
      <c r="C112" s="493"/>
      <c r="D112" s="205"/>
      <c r="E112" s="85"/>
      <c r="F112" s="87"/>
      <c r="G112" s="68">
        <f t="shared" si="3"/>
        <v>0</v>
      </c>
      <c r="H112" s="207" t="s">
        <v>193</v>
      </c>
    </row>
    <row r="113" spans="1:8" s="89" customFormat="1" hidden="1">
      <c r="A113" s="177"/>
      <c r="B113" s="493"/>
      <c r="C113" s="493"/>
      <c r="D113" s="205"/>
      <c r="E113" s="85"/>
      <c r="F113" s="87"/>
      <c r="G113" s="68">
        <f t="shared" si="3"/>
        <v>0</v>
      </c>
      <c r="H113" s="207" t="s">
        <v>193</v>
      </c>
    </row>
    <row r="114" spans="1:8" s="89" customFormat="1" hidden="1">
      <c r="A114" s="177"/>
      <c r="B114" s="493"/>
      <c r="C114" s="493"/>
      <c r="D114" s="205"/>
      <c r="E114" s="85"/>
      <c r="F114" s="87"/>
      <c r="G114" s="68">
        <f t="shared" si="3"/>
        <v>0</v>
      </c>
      <c r="H114" s="207" t="s">
        <v>193</v>
      </c>
    </row>
    <row r="115" spans="1:8" s="89" customFormat="1" hidden="1">
      <c r="A115" s="177"/>
      <c r="B115" s="493"/>
      <c r="C115" s="493"/>
      <c r="D115" s="205"/>
      <c r="E115" s="85"/>
      <c r="F115" s="87"/>
      <c r="G115" s="68">
        <f t="shared" si="3"/>
        <v>0</v>
      </c>
      <c r="H115" s="207" t="s">
        <v>193</v>
      </c>
    </row>
    <row r="116" spans="1:8" s="89" customFormat="1" hidden="1">
      <c r="A116" s="177"/>
      <c r="B116" s="493"/>
      <c r="C116" s="493"/>
      <c r="D116" s="205"/>
      <c r="E116" s="85"/>
      <c r="F116" s="87"/>
      <c r="G116" s="68">
        <f t="shared" si="3"/>
        <v>0</v>
      </c>
      <c r="H116" s="207" t="s">
        <v>193</v>
      </c>
    </row>
    <row r="117" spans="1:8" s="89" customFormat="1" hidden="1">
      <c r="A117" s="177"/>
      <c r="B117" s="493"/>
      <c r="C117" s="493"/>
      <c r="D117" s="205"/>
      <c r="E117" s="85"/>
      <c r="F117" s="87"/>
      <c r="G117" s="68">
        <f t="shared" si="3"/>
        <v>0</v>
      </c>
      <c r="H117" s="207" t="s">
        <v>193</v>
      </c>
    </row>
    <row r="118" spans="1:8" s="89" customFormat="1" hidden="1">
      <c r="A118" s="177"/>
      <c r="B118" s="493"/>
      <c r="C118" s="493"/>
      <c r="D118" s="205"/>
      <c r="E118" s="85"/>
      <c r="F118" s="87"/>
      <c r="G118" s="68">
        <f t="shared" si="3"/>
        <v>0</v>
      </c>
      <c r="H118" s="207" t="s">
        <v>193</v>
      </c>
    </row>
    <row r="119" spans="1:8" s="89" customFormat="1" hidden="1">
      <c r="A119" s="177"/>
      <c r="B119" s="493"/>
      <c r="C119" s="493"/>
      <c r="D119" s="205"/>
      <c r="E119" s="85"/>
      <c r="F119" s="87"/>
      <c r="G119" s="68">
        <f t="shared" si="3"/>
        <v>0</v>
      </c>
      <c r="H119" s="207" t="s">
        <v>193</v>
      </c>
    </row>
    <row r="120" spans="1:8" s="89" customFormat="1" hidden="1">
      <c r="A120" s="177"/>
      <c r="B120" s="493"/>
      <c r="C120" s="493"/>
      <c r="D120" s="205"/>
      <c r="E120" s="85"/>
      <c r="F120" s="87"/>
      <c r="G120" s="68">
        <f t="shared" si="3"/>
        <v>0</v>
      </c>
      <c r="H120" s="207" t="s">
        <v>193</v>
      </c>
    </row>
    <row r="121" spans="1:8" s="89" customFormat="1" hidden="1">
      <c r="A121" s="177"/>
      <c r="B121" s="493"/>
      <c r="C121" s="493"/>
      <c r="D121" s="205"/>
      <c r="E121" s="85"/>
      <c r="F121" s="87"/>
      <c r="G121" s="68">
        <f t="shared" si="3"/>
        <v>0</v>
      </c>
      <c r="H121" s="207" t="s">
        <v>193</v>
      </c>
    </row>
    <row r="122" spans="1:8" s="89" customFormat="1" hidden="1">
      <c r="A122" s="177"/>
      <c r="B122" s="493"/>
      <c r="C122" s="493"/>
      <c r="D122" s="205"/>
      <c r="E122" s="85"/>
      <c r="F122" s="87"/>
      <c r="G122" s="68">
        <f t="shared" si="3"/>
        <v>0</v>
      </c>
      <c r="H122" s="207" t="s">
        <v>193</v>
      </c>
    </row>
    <row r="123" spans="1:8" s="89" customFormat="1" hidden="1">
      <c r="A123" s="177"/>
      <c r="B123" s="493"/>
      <c r="C123" s="493"/>
      <c r="D123" s="205"/>
      <c r="E123" s="85"/>
      <c r="F123" s="87"/>
      <c r="G123" s="68">
        <f t="shared" si="3"/>
        <v>0</v>
      </c>
      <c r="H123" s="207" t="s">
        <v>193</v>
      </c>
    </row>
    <row r="124" spans="1:8" s="89" customFormat="1" hidden="1">
      <c r="A124" s="177"/>
      <c r="B124" s="493"/>
      <c r="C124" s="493"/>
      <c r="D124" s="205"/>
      <c r="E124" s="85"/>
      <c r="F124" s="87"/>
      <c r="G124" s="68">
        <f t="shared" si="3"/>
        <v>0</v>
      </c>
      <c r="H124" s="207" t="s">
        <v>193</v>
      </c>
    </row>
    <row r="125" spans="1:8" s="89" customFormat="1" hidden="1">
      <c r="A125" s="177"/>
      <c r="B125" s="493"/>
      <c r="C125" s="493"/>
      <c r="D125" s="205"/>
      <c r="E125" s="85"/>
      <c r="F125" s="87"/>
      <c r="G125" s="68">
        <f t="shared" si="3"/>
        <v>0</v>
      </c>
      <c r="H125" s="207" t="s">
        <v>193</v>
      </c>
    </row>
    <row r="126" spans="1:8" s="89" customFormat="1" hidden="1">
      <c r="A126" s="177"/>
      <c r="B126" s="493"/>
      <c r="C126" s="493"/>
      <c r="D126" s="205"/>
      <c r="E126" s="85"/>
      <c r="F126" s="87"/>
      <c r="G126" s="68">
        <f t="shared" si="3"/>
        <v>0</v>
      </c>
      <c r="H126" s="207" t="s">
        <v>193</v>
      </c>
    </row>
    <row r="127" spans="1:8" s="89" customFormat="1" hidden="1">
      <c r="A127" s="177"/>
      <c r="B127" s="493"/>
      <c r="C127" s="493"/>
      <c r="D127" s="205"/>
      <c r="E127" s="85"/>
      <c r="F127" s="87"/>
      <c r="G127" s="68">
        <f t="shared" si="3"/>
        <v>0</v>
      </c>
      <c r="H127" s="207" t="s">
        <v>193</v>
      </c>
    </row>
    <row r="128" spans="1:8" s="89" customFormat="1" hidden="1">
      <c r="A128" s="177"/>
      <c r="B128" s="493"/>
      <c r="C128" s="493"/>
      <c r="D128" s="205"/>
      <c r="E128" s="85"/>
      <c r="F128" s="87"/>
      <c r="G128" s="68">
        <f t="shared" si="3"/>
        <v>0</v>
      </c>
      <c r="H128" s="207" t="s">
        <v>193</v>
      </c>
    </row>
    <row r="129" spans="1:10" s="89" customFormat="1" hidden="1">
      <c r="A129" s="177"/>
      <c r="B129" s="493"/>
      <c r="C129" s="493"/>
      <c r="D129" s="205"/>
      <c r="E129" s="85"/>
      <c r="F129" s="87"/>
      <c r="G129" s="68">
        <f t="shared" si="3"/>
        <v>0</v>
      </c>
      <c r="H129" s="207" t="s">
        <v>193</v>
      </c>
    </row>
    <row r="130" spans="1:10" s="89" customFormat="1" hidden="1">
      <c r="A130" s="177"/>
      <c r="B130" s="493"/>
      <c r="C130" s="493"/>
      <c r="D130" s="205"/>
      <c r="E130" s="85"/>
      <c r="F130" s="87"/>
      <c r="G130" s="68">
        <f t="shared" si="3"/>
        <v>0</v>
      </c>
      <c r="H130" s="207" t="s">
        <v>193</v>
      </c>
    </row>
    <row r="131" spans="1:10" s="89" customFormat="1" hidden="1">
      <c r="A131" s="177"/>
      <c r="B131" s="493"/>
      <c r="C131" s="493"/>
      <c r="D131" s="205"/>
      <c r="E131" s="85"/>
      <c r="F131" s="87"/>
      <c r="G131" s="68">
        <f t="shared" si="3"/>
        <v>0</v>
      </c>
      <c r="H131" s="207" t="s">
        <v>193</v>
      </c>
    </row>
    <row r="132" spans="1:10" s="89" customFormat="1" hidden="1">
      <c r="A132" s="177"/>
      <c r="B132" s="493"/>
      <c r="C132" s="493"/>
      <c r="D132" s="205"/>
      <c r="E132" s="85"/>
      <c r="F132" s="87"/>
      <c r="G132" s="68">
        <f t="shared" ref="G132:G133" si="4">ROUND(+D132*F132,2)</f>
        <v>0</v>
      </c>
      <c r="H132" s="207" t="s">
        <v>193</v>
      </c>
    </row>
    <row r="133" spans="1:10" s="89" customFormat="1" ht="15" customHeight="1">
      <c r="A133" s="177"/>
      <c r="B133" s="493"/>
      <c r="C133" s="493"/>
      <c r="D133" s="205"/>
      <c r="E133" s="85"/>
      <c r="F133" s="87"/>
      <c r="G133" s="215">
        <f t="shared" si="4"/>
        <v>0</v>
      </c>
      <c r="H133" s="89" t="s">
        <v>193</v>
      </c>
    </row>
    <row r="134" spans="1:10" s="89" customFormat="1">
      <c r="A134" s="177"/>
      <c r="B134" s="493"/>
      <c r="C134" s="493"/>
      <c r="D134" s="85"/>
      <c r="E134" s="103"/>
      <c r="F134" s="103" t="s">
        <v>209</v>
      </c>
      <c r="G134" s="224">
        <f>ROUND(SUBTOTAL(109,G4:G133),2)</f>
        <v>0</v>
      </c>
      <c r="H134" s="89" t="s">
        <v>193</v>
      </c>
      <c r="J134" s="349" t="s">
        <v>210</v>
      </c>
    </row>
    <row r="135" spans="1:10" s="89" customFormat="1">
      <c r="A135" s="177"/>
      <c r="B135" s="493"/>
      <c r="C135" s="493"/>
      <c r="D135" s="85"/>
      <c r="E135" s="103"/>
      <c r="F135" s="103"/>
      <c r="G135" s="68"/>
      <c r="H135" s="89" t="s">
        <v>196</v>
      </c>
      <c r="J135" s="349"/>
    </row>
    <row r="136" spans="1:10" s="89" customFormat="1">
      <c r="A136" s="177"/>
      <c r="B136" s="493"/>
      <c r="C136" s="493"/>
      <c r="D136" s="205"/>
      <c r="E136" s="85"/>
      <c r="F136" s="87"/>
      <c r="G136" s="68">
        <f t="shared" ref="G136:G167" si="5">ROUND(+D136*F136,2)</f>
        <v>0</v>
      </c>
      <c r="H136" s="89" t="s">
        <v>196</v>
      </c>
    </row>
    <row r="137" spans="1:10" s="89" customFormat="1">
      <c r="A137" s="177"/>
      <c r="B137" s="351"/>
      <c r="C137" s="351"/>
      <c r="D137" s="205"/>
      <c r="E137" s="85"/>
      <c r="F137" s="87"/>
      <c r="G137" s="68">
        <f t="shared" si="5"/>
        <v>0</v>
      </c>
      <c r="H137" s="89" t="s">
        <v>196</v>
      </c>
    </row>
    <row r="138" spans="1:10" s="89" customFormat="1">
      <c r="A138" s="177"/>
      <c r="B138" s="351"/>
      <c r="C138" s="351"/>
      <c r="D138" s="205"/>
      <c r="E138" s="85"/>
      <c r="F138" s="87"/>
      <c r="G138" s="68">
        <f t="shared" si="5"/>
        <v>0</v>
      </c>
      <c r="H138" s="89" t="s">
        <v>196</v>
      </c>
    </row>
    <row r="139" spans="1:10" s="89" customFormat="1" hidden="1">
      <c r="A139" s="177"/>
      <c r="B139" s="351"/>
      <c r="C139" s="351"/>
      <c r="D139" s="205"/>
      <c r="E139" s="85"/>
      <c r="F139" s="87"/>
      <c r="G139" s="68">
        <f t="shared" si="5"/>
        <v>0</v>
      </c>
      <c r="H139" s="89" t="s">
        <v>196</v>
      </c>
    </row>
    <row r="140" spans="1:10" s="89" customFormat="1" hidden="1">
      <c r="A140" s="177"/>
      <c r="B140" s="351"/>
      <c r="C140" s="351"/>
      <c r="D140" s="205"/>
      <c r="E140" s="85"/>
      <c r="F140" s="87"/>
      <c r="G140" s="68">
        <f t="shared" si="5"/>
        <v>0</v>
      </c>
      <c r="H140" s="89" t="s">
        <v>196</v>
      </c>
    </row>
    <row r="141" spans="1:10" s="89" customFormat="1" hidden="1">
      <c r="A141" s="177"/>
      <c r="B141" s="351"/>
      <c r="C141" s="351"/>
      <c r="D141" s="205"/>
      <c r="E141" s="85"/>
      <c r="F141" s="87"/>
      <c r="G141" s="68">
        <f t="shared" si="5"/>
        <v>0</v>
      </c>
      <c r="H141" s="89" t="s">
        <v>196</v>
      </c>
    </row>
    <row r="142" spans="1:10" s="89" customFormat="1" hidden="1">
      <c r="A142" s="177"/>
      <c r="B142" s="351"/>
      <c r="C142" s="351"/>
      <c r="D142" s="205"/>
      <c r="E142" s="85"/>
      <c r="F142" s="87"/>
      <c r="G142" s="68">
        <f t="shared" si="5"/>
        <v>0</v>
      </c>
      <c r="H142" s="89" t="s">
        <v>196</v>
      </c>
    </row>
    <row r="143" spans="1:10" s="89" customFormat="1" hidden="1">
      <c r="A143" s="177"/>
      <c r="B143" s="351"/>
      <c r="C143" s="351"/>
      <c r="D143" s="205"/>
      <c r="E143" s="85"/>
      <c r="F143" s="87"/>
      <c r="G143" s="68">
        <f t="shared" si="5"/>
        <v>0</v>
      </c>
      <c r="H143" s="89" t="s">
        <v>196</v>
      </c>
    </row>
    <row r="144" spans="1:10" s="89" customFormat="1" hidden="1">
      <c r="A144" s="177"/>
      <c r="B144" s="351"/>
      <c r="C144" s="351"/>
      <c r="D144" s="205"/>
      <c r="E144" s="85"/>
      <c r="F144" s="87"/>
      <c r="G144" s="68">
        <f t="shared" si="5"/>
        <v>0</v>
      </c>
      <c r="H144" s="89" t="s">
        <v>196</v>
      </c>
    </row>
    <row r="145" spans="1:8" s="89" customFormat="1" hidden="1">
      <c r="A145" s="177"/>
      <c r="B145" s="351"/>
      <c r="C145" s="351"/>
      <c r="D145" s="205"/>
      <c r="E145" s="85"/>
      <c r="F145" s="87"/>
      <c r="G145" s="68">
        <f t="shared" si="5"/>
        <v>0</v>
      </c>
      <c r="H145" s="89" t="s">
        <v>196</v>
      </c>
    </row>
    <row r="146" spans="1:8" s="89" customFormat="1" hidden="1">
      <c r="A146" s="177"/>
      <c r="B146" s="351"/>
      <c r="C146" s="351"/>
      <c r="D146" s="205"/>
      <c r="E146" s="85"/>
      <c r="F146" s="87"/>
      <c r="G146" s="68">
        <f t="shared" si="5"/>
        <v>0</v>
      </c>
      <c r="H146" s="89" t="s">
        <v>196</v>
      </c>
    </row>
    <row r="147" spans="1:8" s="89" customFormat="1" hidden="1">
      <c r="A147" s="177"/>
      <c r="B147" s="351"/>
      <c r="C147" s="351"/>
      <c r="D147" s="205"/>
      <c r="E147" s="85"/>
      <c r="F147" s="87"/>
      <c r="G147" s="68">
        <f t="shared" si="5"/>
        <v>0</v>
      </c>
      <c r="H147" s="89" t="s">
        <v>196</v>
      </c>
    </row>
    <row r="148" spans="1:8" s="89" customFormat="1" hidden="1">
      <c r="A148" s="177"/>
      <c r="B148" s="351"/>
      <c r="C148" s="351"/>
      <c r="D148" s="205"/>
      <c r="E148" s="85"/>
      <c r="F148" s="87"/>
      <c r="G148" s="68">
        <f t="shared" si="5"/>
        <v>0</v>
      </c>
      <c r="H148" s="89" t="s">
        <v>196</v>
      </c>
    </row>
    <row r="149" spans="1:8" s="89" customFormat="1" hidden="1">
      <c r="A149" s="177"/>
      <c r="B149" s="351"/>
      <c r="C149" s="351"/>
      <c r="D149" s="205"/>
      <c r="E149" s="85"/>
      <c r="F149" s="87"/>
      <c r="G149" s="68">
        <f t="shared" si="5"/>
        <v>0</v>
      </c>
      <c r="H149" s="89" t="s">
        <v>196</v>
      </c>
    </row>
    <row r="150" spans="1:8" s="89" customFormat="1" hidden="1">
      <c r="A150" s="177"/>
      <c r="B150" s="351"/>
      <c r="C150" s="351"/>
      <c r="D150" s="205"/>
      <c r="E150" s="85"/>
      <c r="F150" s="87"/>
      <c r="G150" s="68">
        <f t="shared" si="5"/>
        <v>0</v>
      </c>
      <c r="H150" s="89" t="s">
        <v>196</v>
      </c>
    </row>
    <row r="151" spans="1:8" s="89" customFormat="1" hidden="1">
      <c r="A151" s="177"/>
      <c r="B151" s="351"/>
      <c r="C151" s="351"/>
      <c r="D151" s="205"/>
      <c r="E151" s="85"/>
      <c r="F151" s="87"/>
      <c r="G151" s="68">
        <f t="shared" si="5"/>
        <v>0</v>
      </c>
      <c r="H151" s="89" t="s">
        <v>196</v>
      </c>
    </row>
    <row r="152" spans="1:8" s="89" customFormat="1" hidden="1">
      <c r="A152" s="177"/>
      <c r="B152" s="351"/>
      <c r="C152" s="351"/>
      <c r="D152" s="205"/>
      <c r="E152" s="85"/>
      <c r="F152" s="87"/>
      <c r="G152" s="68">
        <f t="shared" si="5"/>
        <v>0</v>
      </c>
      <c r="H152" s="89" t="s">
        <v>196</v>
      </c>
    </row>
    <row r="153" spans="1:8" s="89" customFormat="1" hidden="1">
      <c r="A153" s="177"/>
      <c r="B153" s="351"/>
      <c r="C153" s="351"/>
      <c r="D153" s="205"/>
      <c r="E153" s="85"/>
      <c r="F153" s="87"/>
      <c r="G153" s="68">
        <f t="shared" si="5"/>
        <v>0</v>
      </c>
      <c r="H153" s="89" t="s">
        <v>196</v>
      </c>
    </row>
    <row r="154" spans="1:8" s="89" customFormat="1" hidden="1">
      <c r="A154" s="177"/>
      <c r="B154" s="351"/>
      <c r="C154" s="351"/>
      <c r="D154" s="205"/>
      <c r="E154" s="85"/>
      <c r="F154" s="87"/>
      <c r="G154" s="68">
        <f t="shared" si="5"/>
        <v>0</v>
      </c>
      <c r="H154" s="89" t="s">
        <v>196</v>
      </c>
    </row>
    <row r="155" spans="1:8" s="89" customFormat="1" hidden="1">
      <c r="A155" s="177"/>
      <c r="B155" s="351"/>
      <c r="C155" s="351"/>
      <c r="D155" s="205"/>
      <c r="E155" s="85"/>
      <c r="F155" s="87"/>
      <c r="G155" s="68">
        <f t="shared" si="5"/>
        <v>0</v>
      </c>
      <c r="H155" s="89" t="s">
        <v>196</v>
      </c>
    </row>
    <row r="156" spans="1:8" s="89" customFormat="1" hidden="1">
      <c r="A156" s="177"/>
      <c r="B156" s="351"/>
      <c r="C156" s="351"/>
      <c r="D156" s="205"/>
      <c r="E156" s="85"/>
      <c r="F156" s="87"/>
      <c r="G156" s="68">
        <f t="shared" si="5"/>
        <v>0</v>
      </c>
      <c r="H156" s="89" t="s">
        <v>196</v>
      </c>
    </row>
    <row r="157" spans="1:8" s="89" customFormat="1" hidden="1">
      <c r="A157" s="177"/>
      <c r="B157" s="351"/>
      <c r="C157" s="351"/>
      <c r="D157" s="205"/>
      <c r="E157" s="85"/>
      <c r="F157" s="87"/>
      <c r="G157" s="68">
        <f t="shared" si="5"/>
        <v>0</v>
      </c>
      <c r="H157" s="89" t="s">
        <v>196</v>
      </c>
    </row>
    <row r="158" spans="1:8" s="89" customFormat="1" hidden="1">
      <c r="A158" s="177"/>
      <c r="B158" s="351"/>
      <c r="C158" s="351"/>
      <c r="D158" s="205"/>
      <c r="E158" s="85"/>
      <c r="F158" s="87"/>
      <c r="G158" s="68">
        <f t="shared" si="5"/>
        <v>0</v>
      </c>
      <c r="H158" s="89" t="s">
        <v>196</v>
      </c>
    </row>
    <row r="159" spans="1:8" s="89" customFormat="1" hidden="1">
      <c r="A159" s="177"/>
      <c r="B159" s="351"/>
      <c r="C159" s="351"/>
      <c r="D159" s="205"/>
      <c r="E159" s="85"/>
      <c r="F159" s="87"/>
      <c r="G159" s="68">
        <f t="shared" si="5"/>
        <v>0</v>
      </c>
      <c r="H159" s="89" t="s">
        <v>196</v>
      </c>
    </row>
    <row r="160" spans="1:8" s="89" customFormat="1" hidden="1">
      <c r="A160" s="177"/>
      <c r="B160" s="351"/>
      <c r="C160" s="351"/>
      <c r="D160" s="205"/>
      <c r="E160" s="85"/>
      <c r="F160" s="87"/>
      <c r="G160" s="68">
        <f t="shared" si="5"/>
        <v>0</v>
      </c>
      <c r="H160" s="89" t="s">
        <v>196</v>
      </c>
    </row>
    <row r="161" spans="1:8" s="89" customFormat="1" hidden="1">
      <c r="A161" s="177"/>
      <c r="B161" s="351"/>
      <c r="C161" s="351"/>
      <c r="D161" s="205"/>
      <c r="E161" s="85"/>
      <c r="F161" s="87"/>
      <c r="G161" s="68">
        <f t="shared" si="5"/>
        <v>0</v>
      </c>
      <c r="H161" s="89" t="s">
        <v>196</v>
      </c>
    </row>
    <row r="162" spans="1:8" s="89" customFormat="1" hidden="1">
      <c r="A162" s="177"/>
      <c r="B162" s="351"/>
      <c r="C162" s="351"/>
      <c r="D162" s="205"/>
      <c r="E162" s="85"/>
      <c r="F162" s="87"/>
      <c r="G162" s="68">
        <f t="shared" si="5"/>
        <v>0</v>
      </c>
      <c r="H162" s="89" t="s">
        <v>196</v>
      </c>
    </row>
    <row r="163" spans="1:8" s="89" customFormat="1" hidden="1">
      <c r="A163" s="177"/>
      <c r="B163" s="351"/>
      <c r="C163" s="351"/>
      <c r="D163" s="205"/>
      <c r="E163" s="85"/>
      <c r="F163" s="87"/>
      <c r="G163" s="68">
        <f t="shared" si="5"/>
        <v>0</v>
      </c>
      <c r="H163" s="89" t="s">
        <v>196</v>
      </c>
    </row>
    <row r="164" spans="1:8" s="89" customFormat="1" hidden="1">
      <c r="A164" s="177"/>
      <c r="B164" s="351"/>
      <c r="C164" s="351"/>
      <c r="D164" s="205"/>
      <c r="E164" s="85"/>
      <c r="F164" s="87"/>
      <c r="G164" s="68">
        <f t="shared" si="5"/>
        <v>0</v>
      </c>
      <c r="H164" s="89" t="s">
        <v>196</v>
      </c>
    </row>
    <row r="165" spans="1:8" s="89" customFormat="1" hidden="1">
      <c r="A165" s="177"/>
      <c r="B165" s="351"/>
      <c r="C165" s="351"/>
      <c r="D165" s="205"/>
      <c r="E165" s="85"/>
      <c r="F165" s="87"/>
      <c r="G165" s="68">
        <f t="shared" si="5"/>
        <v>0</v>
      </c>
      <c r="H165" s="89" t="s">
        <v>196</v>
      </c>
    </row>
    <row r="166" spans="1:8" s="89" customFormat="1" hidden="1">
      <c r="A166" s="177"/>
      <c r="B166" s="351"/>
      <c r="C166" s="351"/>
      <c r="D166" s="205"/>
      <c r="E166" s="85"/>
      <c r="F166" s="87"/>
      <c r="G166" s="68">
        <f t="shared" si="5"/>
        <v>0</v>
      </c>
      <c r="H166" s="89" t="s">
        <v>196</v>
      </c>
    </row>
    <row r="167" spans="1:8" s="89" customFormat="1" hidden="1">
      <c r="A167" s="177"/>
      <c r="B167" s="351"/>
      <c r="C167" s="351"/>
      <c r="D167" s="205"/>
      <c r="E167" s="85"/>
      <c r="F167" s="87"/>
      <c r="G167" s="68">
        <f t="shared" si="5"/>
        <v>0</v>
      </c>
      <c r="H167" s="89" t="s">
        <v>196</v>
      </c>
    </row>
    <row r="168" spans="1:8" s="89" customFormat="1" hidden="1">
      <c r="A168" s="177"/>
      <c r="B168" s="351"/>
      <c r="C168" s="351"/>
      <c r="D168" s="205"/>
      <c r="E168" s="85"/>
      <c r="F168" s="87"/>
      <c r="G168" s="68">
        <f t="shared" ref="G168:G199" si="6">ROUND(+D168*F168,2)</f>
        <v>0</v>
      </c>
      <c r="H168" s="89" t="s">
        <v>196</v>
      </c>
    </row>
    <row r="169" spans="1:8" s="89" customFormat="1" hidden="1">
      <c r="A169" s="177"/>
      <c r="B169" s="351"/>
      <c r="C169" s="351"/>
      <c r="D169" s="205"/>
      <c r="E169" s="85"/>
      <c r="F169" s="87"/>
      <c r="G169" s="68">
        <f t="shared" si="6"/>
        <v>0</v>
      </c>
      <c r="H169" s="89" t="s">
        <v>196</v>
      </c>
    </row>
    <row r="170" spans="1:8" s="89" customFormat="1" hidden="1">
      <c r="A170" s="177"/>
      <c r="B170" s="351"/>
      <c r="C170" s="351"/>
      <c r="D170" s="205"/>
      <c r="E170" s="85"/>
      <c r="F170" s="87"/>
      <c r="G170" s="68">
        <f t="shared" si="6"/>
        <v>0</v>
      </c>
      <c r="H170" s="89" t="s">
        <v>196</v>
      </c>
    </row>
    <row r="171" spans="1:8" s="89" customFormat="1" hidden="1">
      <c r="A171" s="177"/>
      <c r="B171" s="351"/>
      <c r="C171" s="351"/>
      <c r="D171" s="205"/>
      <c r="E171" s="85"/>
      <c r="F171" s="87"/>
      <c r="G171" s="68">
        <f t="shared" si="6"/>
        <v>0</v>
      </c>
      <c r="H171" s="89" t="s">
        <v>196</v>
      </c>
    </row>
    <row r="172" spans="1:8" s="89" customFormat="1" hidden="1">
      <c r="A172" s="177"/>
      <c r="B172" s="351"/>
      <c r="C172" s="351"/>
      <c r="D172" s="205"/>
      <c r="E172" s="85"/>
      <c r="F172" s="87"/>
      <c r="G172" s="68">
        <f t="shared" si="6"/>
        <v>0</v>
      </c>
      <c r="H172" s="89" t="s">
        <v>196</v>
      </c>
    </row>
    <row r="173" spans="1:8" s="89" customFormat="1" hidden="1">
      <c r="A173" s="177"/>
      <c r="B173" s="351"/>
      <c r="C173" s="351"/>
      <c r="D173" s="205"/>
      <c r="E173" s="85"/>
      <c r="F173" s="87"/>
      <c r="G173" s="68">
        <f t="shared" si="6"/>
        <v>0</v>
      </c>
      <c r="H173" s="89" t="s">
        <v>196</v>
      </c>
    </row>
    <row r="174" spans="1:8" s="89" customFormat="1" hidden="1">
      <c r="A174" s="177"/>
      <c r="B174" s="351"/>
      <c r="C174" s="351"/>
      <c r="D174" s="205"/>
      <c r="E174" s="85"/>
      <c r="F174" s="87"/>
      <c r="G174" s="68">
        <f t="shared" si="6"/>
        <v>0</v>
      </c>
      <c r="H174" s="89" t="s">
        <v>196</v>
      </c>
    </row>
    <row r="175" spans="1:8" s="89" customFormat="1" hidden="1">
      <c r="A175" s="177"/>
      <c r="B175" s="351"/>
      <c r="C175" s="351"/>
      <c r="D175" s="205"/>
      <c r="E175" s="85"/>
      <c r="F175" s="87"/>
      <c r="G175" s="68">
        <f t="shared" si="6"/>
        <v>0</v>
      </c>
      <c r="H175" s="89" t="s">
        <v>196</v>
      </c>
    </row>
    <row r="176" spans="1:8" s="89" customFormat="1" hidden="1">
      <c r="A176" s="177"/>
      <c r="B176" s="351"/>
      <c r="C176" s="351"/>
      <c r="D176" s="205"/>
      <c r="E176" s="85"/>
      <c r="F176" s="87"/>
      <c r="G176" s="68">
        <f t="shared" si="6"/>
        <v>0</v>
      </c>
      <c r="H176" s="89" t="s">
        <v>196</v>
      </c>
    </row>
    <row r="177" spans="1:8" s="89" customFormat="1" hidden="1">
      <c r="A177" s="177"/>
      <c r="B177" s="351"/>
      <c r="C177" s="351"/>
      <c r="D177" s="205"/>
      <c r="E177" s="85"/>
      <c r="F177" s="87"/>
      <c r="G177" s="68">
        <f t="shared" si="6"/>
        <v>0</v>
      </c>
      <c r="H177" s="89" t="s">
        <v>196</v>
      </c>
    </row>
    <row r="178" spans="1:8" s="89" customFormat="1" hidden="1">
      <c r="A178" s="177"/>
      <c r="B178" s="351"/>
      <c r="C178" s="351"/>
      <c r="D178" s="205"/>
      <c r="E178" s="85"/>
      <c r="F178" s="87"/>
      <c r="G178" s="68">
        <f t="shared" si="6"/>
        <v>0</v>
      </c>
      <c r="H178" s="89" t="s">
        <v>196</v>
      </c>
    </row>
    <row r="179" spans="1:8" s="89" customFormat="1" hidden="1">
      <c r="A179" s="177"/>
      <c r="B179" s="351"/>
      <c r="C179" s="351"/>
      <c r="D179" s="205"/>
      <c r="E179" s="85"/>
      <c r="F179" s="87"/>
      <c r="G179" s="68">
        <f t="shared" si="6"/>
        <v>0</v>
      </c>
      <c r="H179" s="89" t="s">
        <v>196</v>
      </c>
    </row>
    <row r="180" spans="1:8" s="89" customFormat="1" hidden="1">
      <c r="A180" s="177"/>
      <c r="B180" s="351"/>
      <c r="C180" s="351"/>
      <c r="D180" s="205"/>
      <c r="E180" s="85"/>
      <c r="F180" s="87"/>
      <c r="G180" s="68">
        <f t="shared" si="6"/>
        <v>0</v>
      </c>
      <c r="H180" s="89" t="s">
        <v>196</v>
      </c>
    </row>
    <row r="181" spans="1:8" s="89" customFormat="1" hidden="1">
      <c r="A181" s="177"/>
      <c r="B181" s="351"/>
      <c r="C181" s="351"/>
      <c r="D181" s="205"/>
      <c r="E181" s="85"/>
      <c r="F181" s="87"/>
      <c r="G181" s="68">
        <f t="shared" si="6"/>
        <v>0</v>
      </c>
      <c r="H181" s="89" t="s">
        <v>196</v>
      </c>
    </row>
    <row r="182" spans="1:8" s="89" customFormat="1" hidden="1">
      <c r="A182" s="177"/>
      <c r="B182" s="351"/>
      <c r="C182" s="351"/>
      <c r="D182" s="205"/>
      <c r="E182" s="85"/>
      <c r="F182" s="87"/>
      <c r="G182" s="68">
        <f t="shared" si="6"/>
        <v>0</v>
      </c>
      <c r="H182" s="89" t="s">
        <v>196</v>
      </c>
    </row>
    <row r="183" spans="1:8" s="89" customFormat="1" hidden="1">
      <c r="A183" s="177"/>
      <c r="B183" s="351"/>
      <c r="C183" s="351"/>
      <c r="D183" s="205"/>
      <c r="E183" s="85"/>
      <c r="F183" s="87"/>
      <c r="G183" s="68">
        <f t="shared" si="6"/>
        <v>0</v>
      </c>
      <c r="H183" s="89" t="s">
        <v>196</v>
      </c>
    </row>
    <row r="184" spans="1:8" s="89" customFormat="1" hidden="1">
      <c r="A184" s="177"/>
      <c r="B184" s="351"/>
      <c r="C184" s="351"/>
      <c r="D184" s="205"/>
      <c r="E184" s="85"/>
      <c r="F184" s="87"/>
      <c r="G184" s="68">
        <f t="shared" si="6"/>
        <v>0</v>
      </c>
      <c r="H184" s="89" t="s">
        <v>196</v>
      </c>
    </row>
    <row r="185" spans="1:8" s="89" customFormat="1" hidden="1">
      <c r="A185" s="177"/>
      <c r="B185" s="351"/>
      <c r="C185" s="351"/>
      <c r="D185" s="205"/>
      <c r="E185" s="85"/>
      <c r="F185" s="87"/>
      <c r="G185" s="68">
        <f t="shared" si="6"/>
        <v>0</v>
      </c>
      <c r="H185" s="89" t="s">
        <v>196</v>
      </c>
    </row>
    <row r="186" spans="1:8" s="89" customFormat="1" hidden="1">
      <c r="A186" s="177"/>
      <c r="B186" s="351"/>
      <c r="C186" s="351"/>
      <c r="D186" s="205"/>
      <c r="E186" s="85"/>
      <c r="F186" s="87"/>
      <c r="G186" s="68">
        <f t="shared" si="6"/>
        <v>0</v>
      </c>
      <c r="H186" s="89" t="s">
        <v>196</v>
      </c>
    </row>
    <row r="187" spans="1:8" s="89" customFormat="1" hidden="1">
      <c r="A187" s="177"/>
      <c r="B187" s="351"/>
      <c r="C187" s="351"/>
      <c r="D187" s="205"/>
      <c r="E187" s="85"/>
      <c r="F187" s="87"/>
      <c r="G187" s="68">
        <f t="shared" si="6"/>
        <v>0</v>
      </c>
      <c r="H187" s="89" t="s">
        <v>196</v>
      </c>
    </row>
    <row r="188" spans="1:8" s="89" customFormat="1" hidden="1">
      <c r="A188" s="177"/>
      <c r="B188" s="351"/>
      <c r="C188" s="351"/>
      <c r="D188" s="205"/>
      <c r="E188" s="85"/>
      <c r="F188" s="87"/>
      <c r="G188" s="68">
        <f t="shared" si="6"/>
        <v>0</v>
      </c>
      <c r="H188" s="89" t="s">
        <v>196</v>
      </c>
    </row>
    <row r="189" spans="1:8" s="89" customFormat="1" hidden="1">
      <c r="A189" s="177"/>
      <c r="B189" s="351"/>
      <c r="C189" s="351"/>
      <c r="D189" s="205"/>
      <c r="E189" s="85"/>
      <c r="F189" s="87"/>
      <c r="G189" s="68">
        <f t="shared" si="6"/>
        <v>0</v>
      </c>
      <c r="H189" s="89" t="s">
        <v>196</v>
      </c>
    </row>
    <row r="190" spans="1:8" s="89" customFormat="1" hidden="1">
      <c r="A190" s="177"/>
      <c r="B190" s="351"/>
      <c r="C190" s="351"/>
      <c r="D190" s="205"/>
      <c r="E190" s="85"/>
      <c r="F190" s="87"/>
      <c r="G190" s="68">
        <f t="shared" si="6"/>
        <v>0</v>
      </c>
      <c r="H190" s="89" t="s">
        <v>196</v>
      </c>
    </row>
    <row r="191" spans="1:8" s="89" customFormat="1" hidden="1">
      <c r="A191" s="177"/>
      <c r="B191" s="351"/>
      <c r="C191" s="351"/>
      <c r="D191" s="205"/>
      <c r="E191" s="85"/>
      <c r="F191" s="87"/>
      <c r="G191" s="68">
        <f t="shared" si="6"/>
        <v>0</v>
      </c>
      <c r="H191" s="89" t="s">
        <v>196</v>
      </c>
    </row>
    <row r="192" spans="1:8" s="89" customFormat="1" hidden="1">
      <c r="A192" s="177"/>
      <c r="B192" s="351"/>
      <c r="C192" s="351"/>
      <c r="D192" s="205"/>
      <c r="E192" s="85"/>
      <c r="F192" s="87"/>
      <c r="G192" s="68">
        <f t="shared" si="6"/>
        <v>0</v>
      </c>
      <c r="H192" s="89" t="s">
        <v>196</v>
      </c>
    </row>
    <row r="193" spans="1:8" s="89" customFormat="1" hidden="1">
      <c r="A193" s="177"/>
      <c r="B193" s="351"/>
      <c r="C193" s="351"/>
      <c r="D193" s="205"/>
      <c r="E193" s="85"/>
      <c r="F193" s="87"/>
      <c r="G193" s="68">
        <f t="shared" si="6"/>
        <v>0</v>
      </c>
      <c r="H193" s="89" t="s">
        <v>196</v>
      </c>
    </row>
    <row r="194" spans="1:8" s="89" customFormat="1" hidden="1">
      <c r="A194" s="177"/>
      <c r="B194" s="351"/>
      <c r="C194" s="351"/>
      <c r="D194" s="205"/>
      <c r="E194" s="85"/>
      <c r="F194" s="87"/>
      <c r="G194" s="68">
        <f t="shared" si="6"/>
        <v>0</v>
      </c>
      <c r="H194" s="89" t="s">
        <v>196</v>
      </c>
    </row>
    <row r="195" spans="1:8" s="89" customFormat="1" hidden="1">
      <c r="A195" s="177"/>
      <c r="B195" s="351"/>
      <c r="C195" s="351"/>
      <c r="D195" s="205"/>
      <c r="E195" s="85"/>
      <c r="F195" s="87"/>
      <c r="G195" s="68">
        <f t="shared" si="6"/>
        <v>0</v>
      </c>
      <c r="H195" s="89" t="s">
        <v>196</v>
      </c>
    </row>
    <row r="196" spans="1:8" s="89" customFormat="1" hidden="1">
      <c r="A196" s="177"/>
      <c r="B196" s="351"/>
      <c r="C196" s="351"/>
      <c r="D196" s="205"/>
      <c r="E196" s="85"/>
      <c r="F196" s="87"/>
      <c r="G196" s="68">
        <f t="shared" si="6"/>
        <v>0</v>
      </c>
      <c r="H196" s="89" t="s">
        <v>196</v>
      </c>
    </row>
    <row r="197" spans="1:8" s="89" customFormat="1" hidden="1">
      <c r="A197" s="177"/>
      <c r="B197" s="351"/>
      <c r="C197" s="351"/>
      <c r="D197" s="205"/>
      <c r="E197" s="85"/>
      <c r="F197" s="87"/>
      <c r="G197" s="68">
        <f t="shared" si="6"/>
        <v>0</v>
      </c>
      <c r="H197" s="89" t="s">
        <v>196</v>
      </c>
    </row>
    <row r="198" spans="1:8" s="89" customFormat="1" hidden="1">
      <c r="A198" s="177"/>
      <c r="B198" s="351"/>
      <c r="C198" s="351"/>
      <c r="D198" s="205"/>
      <c r="E198" s="85"/>
      <c r="F198" s="87"/>
      <c r="G198" s="68">
        <f t="shared" si="6"/>
        <v>0</v>
      </c>
      <c r="H198" s="89" t="s">
        <v>196</v>
      </c>
    </row>
    <row r="199" spans="1:8" s="89" customFormat="1" hidden="1">
      <c r="A199" s="177"/>
      <c r="B199" s="351"/>
      <c r="C199" s="351"/>
      <c r="D199" s="205"/>
      <c r="E199" s="85"/>
      <c r="F199" s="87"/>
      <c r="G199" s="68">
        <f t="shared" si="6"/>
        <v>0</v>
      </c>
      <c r="H199" s="89" t="s">
        <v>196</v>
      </c>
    </row>
    <row r="200" spans="1:8" s="89" customFormat="1" hidden="1">
      <c r="A200" s="177"/>
      <c r="B200" s="351"/>
      <c r="C200" s="351"/>
      <c r="D200" s="205"/>
      <c r="E200" s="85"/>
      <c r="F200" s="87"/>
      <c r="G200" s="68">
        <f t="shared" ref="G200:G231" si="7">ROUND(+D200*F200,2)</f>
        <v>0</v>
      </c>
      <c r="H200" s="89" t="s">
        <v>196</v>
      </c>
    </row>
    <row r="201" spans="1:8" s="89" customFormat="1" hidden="1">
      <c r="A201" s="177"/>
      <c r="B201" s="351"/>
      <c r="C201" s="351"/>
      <c r="D201" s="205"/>
      <c r="E201" s="85"/>
      <c r="F201" s="87"/>
      <c r="G201" s="68">
        <f t="shared" si="7"/>
        <v>0</v>
      </c>
      <c r="H201" s="89" t="s">
        <v>196</v>
      </c>
    </row>
    <row r="202" spans="1:8" s="89" customFormat="1" hidden="1">
      <c r="A202" s="177"/>
      <c r="B202" s="351"/>
      <c r="C202" s="351"/>
      <c r="D202" s="205"/>
      <c r="E202" s="85"/>
      <c r="F202" s="87"/>
      <c r="G202" s="68">
        <f t="shared" si="7"/>
        <v>0</v>
      </c>
      <c r="H202" s="89" t="s">
        <v>196</v>
      </c>
    </row>
    <row r="203" spans="1:8" s="89" customFormat="1" hidden="1">
      <c r="A203" s="177"/>
      <c r="B203" s="351"/>
      <c r="C203" s="351"/>
      <c r="D203" s="205"/>
      <c r="E203" s="85"/>
      <c r="F203" s="87"/>
      <c r="G203" s="68">
        <f t="shared" si="7"/>
        <v>0</v>
      </c>
      <c r="H203" s="89" t="s">
        <v>196</v>
      </c>
    </row>
    <row r="204" spans="1:8" s="89" customFormat="1" hidden="1">
      <c r="A204" s="177"/>
      <c r="B204" s="351"/>
      <c r="C204" s="351"/>
      <c r="D204" s="205"/>
      <c r="E204" s="85"/>
      <c r="F204" s="87"/>
      <c r="G204" s="68">
        <f t="shared" si="7"/>
        <v>0</v>
      </c>
      <c r="H204" s="89" t="s">
        <v>196</v>
      </c>
    </row>
    <row r="205" spans="1:8" s="89" customFormat="1" hidden="1">
      <c r="A205" s="177"/>
      <c r="B205" s="351"/>
      <c r="C205" s="351"/>
      <c r="D205" s="205"/>
      <c r="E205" s="85"/>
      <c r="F205" s="87"/>
      <c r="G205" s="68">
        <f t="shared" si="7"/>
        <v>0</v>
      </c>
      <c r="H205" s="89" t="s">
        <v>196</v>
      </c>
    </row>
    <row r="206" spans="1:8" s="89" customFormat="1" hidden="1">
      <c r="A206" s="177"/>
      <c r="B206" s="351"/>
      <c r="C206" s="351"/>
      <c r="D206" s="205"/>
      <c r="E206" s="85"/>
      <c r="F206" s="87"/>
      <c r="G206" s="68">
        <f t="shared" si="7"/>
        <v>0</v>
      </c>
      <c r="H206" s="89" t="s">
        <v>196</v>
      </c>
    </row>
    <row r="207" spans="1:8" s="89" customFormat="1" hidden="1">
      <c r="A207" s="177"/>
      <c r="B207" s="351"/>
      <c r="C207" s="351"/>
      <c r="D207" s="205"/>
      <c r="E207" s="85"/>
      <c r="F207" s="87"/>
      <c r="G207" s="68">
        <f t="shared" si="7"/>
        <v>0</v>
      </c>
      <c r="H207" s="89" t="s">
        <v>196</v>
      </c>
    </row>
    <row r="208" spans="1:8" s="89" customFormat="1" hidden="1">
      <c r="A208" s="177"/>
      <c r="B208" s="351"/>
      <c r="C208" s="351"/>
      <c r="D208" s="205"/>
      <c r="E208" s="85"/>
      <c r="F208" s="87"/>
      <c r="G208" s="68">
        <f t="shared" si="7"/>
        <v>0</v>
      </c>
      <c r="H208" s="89" t="s">
        <v>196</v>
      </c>
    </row>
    <row r="209" spans="1:8" s="89" customFormat="1" hidden="1">
      <c r="A209" s="177"/>
      <c r="B209" s="351"/>
      <c r="C209" s="351"/>
      <c r="D209" s="205"/>
      <c r="E209" s="85"/>
      <c r="F209" s="87"/>
      <c r="G209" s="68">
        <f t="shared" si="7"/>
        <v>0</v>
      </c>
      <c r="H209" s="89" t="s">
        <v>196</v>
      </c>
    </row>
    <row r="210" spans="1:8" s="89" customFormat="1" hidden="1">
      <c r="A210" s="177"/>
      <c r="B210" s="351"/>
      <c r="C210" s="351"/>
      <c r="D210" s="205"/>
      <c r="E210" s="85"/>
      <c r="F210" s="87"/>
      <c r="G210" s="68">
        <f t="shared" si="7"/>
        <v>0</v>
      </c>
      <c r="H210" s="89" t="s">
        <v>196</v>
      </c>
    </row>
    <row r="211" spans="1:8" s="89" customFormat="1" hidden="1">
      <c r="A211" s="177"/>
      <c r="B211" s="351"/>
      <c r="C211" s="351"/>
      <c r="D211" s="205"/>
      <c r="E211" s="85"/>
      <c r="F211" s="87"/>
      <c r="G211" s="68">
        <f t="shared" si="7"/>
        <v>0</v>
      </c>
      <c r="H211" s="89" t="s">
        <v>196</v>
      </c>
    </row>
    <row r="212" spans="1:8" s="89" customFormat="1" hidden="1">
      <c r="A212" s="177"/>
      <c r="B212" s="351"/>
      <c r="C212" s="351"/>
      <c r="D212" s="205"/>
      <c r="E212" s="85"/>
      <c r="F212" s="87"/>
      <c r="G212" s="68">
        <f t="shared" si="7"/>
        <v>0</v>
      </c>
      <c r="H212" s="89" t="s">
        <v>196</v>
      </c>
    </row>
    <row r="213" spans="1:8" s="89" customFormat="1" hidden="1">
      <c r="A213" s="177"/>
      <c r="B213" s="351"/>
      <c r="C213" s="351"/>
      <c r="D213" s="205"/>
      <c r="E213" s="85"/>
      <c r="F213" s="87"/>
      <c r="G213" s="68">
        <f t="shared" si="7"/>
        <v>0</v>
      </c>
      <c r="H213" s="89" t="s">
        <v>196</v>
      </c>
    </row>
    <row r="214" spans="1:8" s="89" customFormat="1" hidden="1">
      <c r="A214" s="177"/>
      <c r="B214" s="351"/>
      <c r="C214" s="351"/>
      <c r="D214" s="205"/>
      <c r="E214" s="85"/>
      <c r="F214" s="87"/>
      <c r="G214" s="68">
        <f t="shared" si="7"/>
        <v>0</v>
      </c>
      <c r="H214" s="89" t="s">
        <v>196</v>
      </c>
    </row>
    <row r="215" spans="1:8" s="89" customFormat="1" hidden="1">
      <c r="A215" s="177"/>
      <c r="B215" s="351"/>
      <c r="C215" s="351"/>
      <c r="D215" s="205"/>
      <c r="E215" s="85"/>
      <c r="F215" s="87"/>
      <c r="G215" s="68">
        <f t="shared" si="7"/>
        <v>0</v>
      </c>
      <c r="H215" s="89" t="s">
        <v>196</v>
      </c>
    </row>
    <row r="216" spans="1:8" s="89" customFormat="1" hidden="1">
      <c r="A216" s="177"/>
      <c r="B216" s="351"/>
      <c r="C216" s="351"/>
      <c r="D216" s="205"/>
      <c r="E216" s="85"/>
      <c r="F216" s="87"/>
      <c r="G216" s="68">
        <f t="shared" si="7"/>
        <v>0</v>
      </c>
      <c r="H216" s="89" t="s">
        <v>196</v>
      </c>
    </row>
    <row r="217" spans="1:8" s="89" customFormat="1" hidden="1">
      <c r="A217" s="177"/>
      <c r="B217" s="351"/>
      <c r="C217" s="351"/>
      <c r="D217" s="205"/>
      <c r="E217" s="85"/>
      <c r="F217" s="87"/>
      <c r="G217" s="68">
        <f t="shared" si="7"/>
        <v>0</v>
      </c>
      <c r="H217" s="89" t="s">
        <v>196</v>
      </c>
    </row>
    <row r="218" spans="1:8" s="89" customFormat="1" hidden="1">
      <c r="A218" s="177"/>
      <c r="B218" s="351"/>
      <c r="C218" s="351"/>
      <c r="D218" s="205"/>
      <c r="E218" s="85"/>
      <c r="F218" s="87"/>
      <c r="G218" s="68">
        <f t="shared" si="7"/>
        <v>0</v>
      </c>
      <c r="H218" s="89" t="s">
        <v>196</v>
      </c>
    </row>
    <row r="219" spans="1:8" s="89" customFormat="1" hidden="1">
      <c r="A219" s="177"/>
      <c r="B219" s="351"/>
      <c r="C219" s="351"/>
      <c r="D219" s="205"/>
      <c r="E219" s="85"/>
      <c r="F219" s="87"/>
      <c r="G219" s="68">
        <f t="shared" si="7"/>
        <v>0</v>
      </c>
      <c r="H219" s="89" t="s">
        <v>196</v>
      </c>
    </row>
    <row r="220" spans="1:8" s="89" customFormat="1" hidden="1">
      <c r="A220" s="177"/>
      <c r="B220" s="351"/>
      <c r="C220" s="351"/>
      <c r="D220" s="205"/>
      <c r="E220" s="85"/>
      <c r="F220" s="87"/>
      <c r="G220" s="68">
        <f t="shared" si="7"/>
        <v>0</v>
      </c>
      <c r="H220" s="89" t="s">
        <v>196</v>
      </c>
    </row>
    <row r="221" spans="1:8" s="89" customFormat="1" hidden="1">
      <c r="A221" s="177"/>
      <c r="B221" s="351"/>
      <c r="C221" s="351"/>
      <c r="D221" s="205"/>
      <c r="E221" s="85"/>
      <c r="F221" s="87"/>
      <c r="G221" s="68">
        <f t="shared" si="7"/>
        <v>0</v>
      </c>
      <c r="H221" s="89" t="s">
        <v>196</v>
      </c>
    </row>
    <row r="222" spans="1:8" s="89" customFormat="1" hidden="1">
      <c r="A222" s="177"/>
      <c r="B222" s="351"/>
      <c r="C222" s="351"/>
      <c r="D222" s="205"/>
      <c r="E222" s="85"/>
      <c r="F222" s="87"/>
      <c r="G222" s="68">
        <f t="shared" si="7"/>
        <v>0</v>
      </c>
      <c r="H222" s="89" t="s">
        <v>196</v>
      </c>
    </row>
    <row r="223" spans="1:8" s="89" customFormat="1" hidden="1">
      <c r="A223" s="177"/>
      <c r="B223" s="351"/>
      <c r="C223" s="351"/>
      <c r="D223" s="205"/>
      <c r="E223" s="85"/>
      <c r="F223" s="87"/>
      <c r="G223" s="68">
        <f t="shared" si="7"/>
        <v>0</v>
      </c>
      <c r="H223" s="89" t="s">
        <v>196</v>
      </c>
    </row>
    <row r="224" spans="1:8" s="89" customFormat="1" hidden="1">
      <c r="A224" s="177"/>
      <c r="B224" s="351"/>
      <c r="C224" s="351"/>
      <c r="D224" s="205"/>
      <c r="E224" s="85"/>
      <c r="F224" s="87"/>
      <c r="G224" s="68">
        <f t="shared" si="7"/>
        <v>0</v>
      </c>
      <c r="H224" s="89" t="s">
        <v>196</v>
      </c>
    </row>
    <row r="225" spans="1:8" s="89" customFormat="1" hidden="1">
      <c r="A225" s="177"/>
      <c r="B225" s="351"/>
      <c r="C225" s="351"/>
      <c r="D225" s="205"/>
      <c r="E225" s="85"/>
      <c r="F225" s="87"/>
      <c r="G225" s="68">
        <f t="shared" si="7"/>
        <v>0</v>
      </c>
      <c r="H225" s="89" t="s">
        <v>196</v>
      </c>
    </row>
    <row r="226" spans="1:8" s="89" customFormat="1" hidden="1">
      <c r="A226" s="177"/>
      <c r="B226" s="351"/>
      <c r="C226" s="351"/>
      <c r="D226" s="205"/>
      <c r="E226" s="85"/>
      <c r="F226" s="87"/>
      <c r="G226" s="68">
        <f t="shared" si="7"/>
        <v>0</v>
      </c>
      <c r="H226" s="89" t="s">
        <v>196</v>
      </c>
    </row>
    <row r="227" spans="1:8" s="89" customFormat="1" hidden="1">
      <c r="A227" s="177"/>
      <c r="B227" s="351"/>
      <c r="C227" s="351"/>
      <c r="D227" s="205"/>
      <c r="E227" s="85"/>
      <c r="F227" s="87"/>
      <c r="G227" s="68">
        <f t="shared" si="7"/>
        <v>0</v>
      </c>
      <c r="H227" s="89" t="s">
        <v>196</v>
      </c>
    </row>
    <row r="228" spans="1:8" s="89" customFormat="1" hidden="1">
      <c r="A228" s="177"/>
      <c r="B228" s="351"/>
      <c r="C228" s="351"/>
      <c r="D228" s="205"/>
      <c r="E228" s="85"/>
      <c r="F228" s="87"/>
      <c r="G228" s="68">
        <f t="shared" si="7"/>
        <v>0</v>
      </c>
      <c r="H228" s="89" t="s">
        <v>196</v>
      </c>
    </row>
    <row r="229" spans="1:8" s="89" customFormat="1" hidden="1">
      <c r="A229" s="177"/>
      <c r="B229" s="351"/>
      <c r="C229" s="351"/>
      <c r="D229" s="205"/>
      <c r="E229" s="85"/>
      <c r="F229" s="87"/>
      <c r="G229" s="68">
        <f t="shared" si="7"/>
        <v>0</v>
      </c>
      <c r="H229" s="89" t="s">
        <v>196</v>
      </c>
    </row>
    <row r="230" spans="1:8" s="89" customFormat="1" hidden="1">
      <c r="A230" s="177"/>
      <c r="B230" s="351"/>
      <c r="C230" s="351"/>
      <c r="D230" s="205"/>
      <c r="E230" s="85"/>
      <c r="F230" s="87"/>
      <c r="G230" s="68">
        <f t="shared" si="7"/>
        <v>0</v>
      </c>
      <c r="H230" s="89" t="s">
        <v>196</v>
      </c>
    </row>
    <row r="231" spans="1:8" s="89" customFormat="1" hidden="1">
      <c r="A231" s="177"/>
      <c r="B231" s="351"/>
      <c r="C231" s="351"/>
      <c r="D231" s="205"/>
      <c r="E231" s="85"/>
      <c r="F231" s="87"/>
      <c r="G231" s="68">
        <f t="shared" si="7"/>
        <v>0</v>
      </c>
      <c r="H231" s="89" t="s">
        <v>196</v>
      </c>
    </row>
    <row r="232" spans="1:8" s="89" customFormat="1" hidden="1">
      <c r="A232" s="177"/>
      <c r="B232" s="351"/>
      <c r="C232" s="351"/>
      <c r="D232" s="205"/>
      <c r="E232" s="85"/>
      <c r="F232" s="87"/>
      <c r="G232" s="68">
        <f t="shared" ref="G232:G263" si="8">ROUND(+D232*F232,2)</f>
        <v>0</v>
      </c>
      <c r="H232" s="89" t="s">
        <v>196</v>
      </c>
    </row>
    <row r="233" spans="1:8" s="89" customFormat="1" hidden="1">
      <c r="A233" s="177"/>
      <c r="B233" s="351"/>
      <c r="C233" s="351"/>
      <c r="D233" s="205"/>
      <c r="E233" s="85"/>
      <c r="F233" s="87"/>
      <c r="G233" s="68">
        <f t="shared" si="8"/>
        <v>0</v>
      </c>
      <c r="H233" s="89" t="s">
        <v>196</v>
      </c>
    </row>
    <row r="234" spans="1:8" s="89" customFormat="1" hidden="1">
      <c r="A234" s="177"/>
      <c r="B234" s="351"/>
      <c r="C234" s="351"/>
      <c r="D234" s="205"/>
      <c r="E234" s="85"/>
      <c r="F234" s="87"/>
      <c r="G234" s="68">
        <f t="shared" si="8"/>
        <v>0</v>
      </c>
      <c r="H234" s="89" t="s">
        <v>196</v>
      </c>
    </row>
    <row r="235" spans="1:8" s="89" customFormat="1" hidden="1">
      <c r="A235" s="177"/>
      <c r="B235" s="351"/>
      <c r="C235" s="351"/>
      <c r="D235" s="205"/>
      <c r="E235" s="85"/>
      <c r="F235" s="87"/>
      <c r="G235" s="68">
        <f t="shared" si="8"/>
        <v>0</v>
      </c>
      <c r="H235" s="89" t="s">
        <v>196</v>
      </c>
    </row>
    <row r="236" spans="1:8" s="89" customFormat="1" hidden="1">
      <c r="A236" s="177"/>
      <c r="B236" s="351"/>
      <c r="C236" s="351"/>
      <c r="D236" s="205"/>
      <c r="E236" s="85"/>
      <c r="F236" s="87"/>
      <c r="G236" s="68">
        <f t="shared" si="8"/>
        <v>0</v>
      </c>
      <c r="H236" s="89" t="s">
        <v>196</v>
      </c>
    </row>
    <row r="237" spans="1:8" s="89" customFormat="1" hidden="1">
      <c r="A237" s="177"/>
      <c r="B237" s="351"/>
      <c r="C237" s="351"/>
      <c r="D237" s="205"/>
      <c r="E237" s="85"/>
      <c r="F237" s="87"/>
      <c r="G237" s="68">
        <f t="shared" si="8"/>
        <v>0</v>
      </c>
      <c r="H237" s="89" t="s">
        <v>196</v>
      </c>
    </row>
    <row r="238" spans="1:8" s="89" customFormat="1" hidden="1">
      <c r="A238" s="177"/>
      <c r="B238" s="351"/>
      <c r="C238" s="351"/>
      <c r="D238" s="205"/>
      <c r="E238" s="85"/>
      <c r="F238" s="87"/>
      <c r="G238" s="68">
        <f t="shared" si="8"/>
        <v>0</v>
      </c>
      <c r="H238" s="89" t="s">
        <v>196</v>
      </c>
    </row>
    <row r="239" spans="1:8" s="89" customFormat="1" hidden="1">
      <c r="A239" s="177"/>
      <c r="B239" s="351"/>
      <c r="C239" s="351"/>
      <c r="D239" s="205"/>
      <c r="E239" s="85"/>
      <c r="F239" s="87"/>
      <c r="G239" s="68">
        <f t="shared" si="8"/>
        <v>0</v>
      </c>
      <c r="H239" s="89" t="s">
        <v>196</v>
      </c>
    </row>
    <row r="240" spans="1:8" s="89" customFormat="1" hidden="1">
      <c r="A240" s="177"/>
      <c r="B240" s="351"/>
      <c r="C240" s="351"/>
      <c r="D240" s="205"/>
      <c r="E240" s="85"/>
      <c r="F240" s="87"/>
      <c r="G240" s="68">
        <f t="shared" si="8"/>
        <v>0</v>
      </c>
      <c r="H240" s="89" t="s">
        <v>196</v>
      </c>
    </row>
    <row r="241" spans="1:8" s="89" customFormat="1" hidden="1">
      <c r="A241" s="177"/>
      <c r="B241" s="351"/>
      <c r="C241" s="351"/>
      <c r="D241" s="205"/>
      <c r="E241" s="85"/>
      <c r="F241" s="87"/>
      <c r="G241" s="68">
        <f t="shared" si="8"/>
        <v>0</v>
      </c>
      <c r="H241" s="89" t="s">
        <v>196</v>
      </c>
    </row>
    <row r="242" spans="1:8" s="89" customFormat="1" hidden="1">
      <c r="A242" s="177"/>
      <c r="B242" s="351"/>
      <c r="C242" s="351"/>
      <c r="D242" s="205"/>
      <c r="E242" s="85"/>
      <c r="F242" s="87"/>
      <c r="G242" s="68">
        <f t="shared" si="8"/>
        <v>0</v>
      </c>
      <c r="H242" s="89" t="s">
        <v>196</v>
      </c>
    </row>
    <row r="243" spans="1:8" s="89" customFormat="1" hidden="1">
      <c r="A243" s="177"/>
      <c r="B243" s="351"/>
      <c r="C243" s="351"/>
      <c r="D243" s="205"/>
      <c r="E243" s="85"/>
      <c r="F243" s="87"/>
      <c r="G243" s="68">
        <f t="shared" si="8"/>
        <v>0</v>
      </c>
      <c r="H243" s="89" t="s">
        <v>196</v>
      </c>
    </row>
    <row r="244" spans="1:8" s="89" customFormat="1" hidden="1">
      <c r="A244" s="177"/>
      <c r="B244" s="351"/>
      <c r="C244" s="351"/>
      <c r="D244" s="205"/>
      <c r="E244" s="85"/>
      <c r="F244" s="87"/>
      <c r="G244" s="68">
        <f t="shared" si="8"/>
        <v>0</v>
      </c>
      <c r="H244" s="89" t="s">
        <v>196</v>
      </c>
    </row>
    <row r="245" spans="1:8" s="89" customFormat="1" hidden="1">
      <c r="A245" s="177"/>
      <c r="B245" s="351"/>
      <c r="C245" s="351"/>
      <c r="D245" s="205"/>
      <c r="E245" s="85"/>
      <c r="F245" s="87"/>
      <c r="G245" s="68">
        <f t="shared" si="8"/>
        <v>0</v>
      </c>
      <c r="H245" s="89" t="s">
        <v>196</v>
      </c>
    </row>
    <row r="246" spans="1:8" s="89" customFormat="1" hidden="1">
      <c r="A246" s="177"/>
      <c r="B246" s="351"/>
      <c r="C246" s="351"/>
      <c r="D246" s="205"/>
      <c r="E246" s="85"/>
      <c r="F246" s="87"/>
      <c r="G246" s="68">
        <f t="shared" si="8"/>
        <v>0</v>
      </c>
      <c r="H246" s="89" t="s">
        <v>196</v>
      </c>
    </row>
    <row r="247" spans="1:8" s="89" customFormat="1" hidden="1">
      <c r="A247" s="177"/>
      <c r="B247" s="351"/>
      <c r="C247" s="351"/>
      <c r="D247" s="205"/>
      <c r="E247" s="85"/>
      <c r="F247" s="87"/>
      <c r="G247" s="68">
        <f t="shared" si="8"/>
        <v>0</v>
      </c>
      <c r="H247" s="89" t="s">
        <v>196</v>
      </c>
    </row>
    <row r="248" spans="1:8" s="89" customFormat="1" hidden="1">
      <c r="A248" s="177"/>
      <c r="B248" s="351"/>
      <c r="C248" s="351"/>
      <c r="D248" s="205"/>
      <c r="E248" s="85"/>
      <c r="F248" s="87"/>
      <c r="G248" s="68">
        <f t="shared" si="8"/>
        <v>0</v>
      </c>
      <c r="H248" s="89" t="s">
        <v>196</v>
      </c>
    </row>
    <row r="249" spans="1:8" s="89" customFormat="1" hidden="1">
      <c r="A249" s="177"/>
      <c r="B249" s="351"/>
      <c r="C249" s="351"/>
      <c r="D249" s="205"/>
      <c r="E249" s="85"/>
      <c r="F249" s="87"/>
      <c r="G249" s="68">
        <f t="shared" si="8"/>
        <v>0</v>
      </c>
      <c r="H249" s="89" t="s">
        <v>196</v>
      </c>
    </row>
    <row r="250" spans="1:8" s="89" customFormat="1" hidden="1">
      <c r="A250" s="177"/>
      <c r="B250" s="351"/>
      <c r="C250" s="351"/>
      <c r="D250" s="205"/>
      <c r="E250" s="85"/>
      <c r="F250" s="87"/>
      <c r="G250" s="68">
        <f t="shared" si="8"/>
        <v>0</v>
      </c>
      <c r="H250" s="89" t="s">
        <v>196</v>
      </c>
    </row>
    <row r="251" spans="1:8" s="89" customFormat="1" hidden="1">
      <c r="A251" s="177"/>
      <c r="B251" s="351"/>
      <c r="C251" s="351"/>
      <c r="D251" s="205"/>
      <c r="E251" s="85"/>
      <c r="F251" s="87"/>
      <c r="G251" s="68">
        <f t="shared" si="8"/>
        <v>0</v>
      </c>
      <c r="H251" s="89" t="s">
        <v>196</v>
      </c>
    </row>
    <row r="252" spans="1:8" s="89" customFormat="1" hidden="1">
      <c r="A252" s="177"/>
      <c r="B252" s="351"/>
      <c r="C252" s="351"/>
      <c r="D252" s="205"/>
      <c r="E252" s="85"/>
      <c r="F252" s="87"/>
      <c r="G252" s="68">
        <f t="shared" si="8"/>
        <v>0</v>
      </c>
      <c r="H252" s="89" t="s">
        <v>196</v>
      </c>
    </row>
    <row r="253" spans="1:8" s="89" customFormat="1" hidden="1">
      <c r="A253" s="177"/>
      <c r="B253" s="351"/>
      <c r="C253" s="351"/>
      <c r="D253" s="205"/>
      <c r="E253" s="85"/>
      <c r="F253" s="87"/>
      <c r="G253" s="68">
        <f t="shared" si="8"/>
        <v>0</v>
      </c>
      <c r="H253" s="89" t="s">
        <v>196</v>
      </c>
    </row>
    <row r="254" spans="1:8" s="89" customFormat="1" hidden="1">
      <c r="A254" s="177"/>
      <c r="B254" s="351"/>
      <c r="C254" s="351"/>
      <c r="D254" s="205"/>
      <c r="E254" s="85"/>
      <c r="F254" s="87"/>
      <c r="G254" s="68">
        <f t="shared" si="8"/>
        <v>0</v>
      </c>
      <c r="H254" s="89" t="s">
        <v>196</v>
      </c>
    </row>
    <row r="255" spans="1:8" s="89" customFormat="1" hidden="1">
      <c r="A255" s="177"/>
      <c r="B255" s="351"/>
      <c r="C255" s="351"/>
      <c r="D255" s="205"/>
      <c r="E255" s="85"/>
      <c r="F255" s="87"/>
      <c r="G255" s="68">
        <f t="shared" si="8"/>
        <v>0</v>
      </c>
      <c r="H255" s="89" t="s">
        <v>196</v>
      </c>
    </row>
    <row r="256" spans="1:8" s="89" customFormat="1" hidden="1">
      <c r="A256" s="177"/>
      <c r="B256" s="351"/>
      <c r="C256" s="351"/>
      <c r="D256" s="205"/>
      <c r="E256" s="85"/>
      <c r="F256" s="87"/>
      <c r="G256" s="68">
        <f t="shared" si="8"/>
        <v>0</v>
      </c>
      <c r="H256" s="89" t="s">
        <v>196</v>
      </c>
    </row>
    <row r="257" spans="1:10" s="89" customFormat="1" hidden="1">
      <c r="A257" s="177"/>
      <c r="B257" s="351"/>
      <c r="C257" s="351"/>
      <c r="D257" s="205"/>
      <c r="E257" s="85"/>
      <c r="F257" s="87"/>
      <c r="G257" s="68">
        <f t="shared" si="8"/>
        <v>0</v>
      </c>
      <c r="H257" s="89" t="s">
        <v>196</v>
      </c>
    </row>
    <row r="258" spans="1:10" s="89" customFormat="1" hidden="1">
      <c r="A258" s="177"/>
      <c r="B258" s="351"/>
      <c r="C258" s="351"/>
      <c r="D258" s="205"/>
      <c r="E258" s="85"/>
      <c r="F258" s="87"/>
      <c r="G258" s="68">
        <f t="shared" si="8"/>
        <v>0</v>
      </c>
      <c r="H258" s="89" t="s">
        <v>196</v>
      </c>
    </row>
    <row r="259" spans="1:10" s="89" customFormat="1" hidden="1">
      <c r="A259" s="177"/>
      <c r="B259" s="351"/>
      <c r="C259" s="351"/>
      <c r="D259" s="205"/>
      <c r="E259" s="85"/>
      <c r="F259" s="87"/>
      <c r="G259" s="68">
        <f t="shared" si="8"/>
        <v>0</v>
      </c>
      <c r="H259" s="89" t="s">
        <v>196</v>
      </c>
    </row>
    <row r="260" spans="1:10" s="89" customFormat="1" hidden="1">
      <c r="A260" s="177"/>
      <c r="B260" s="351"/>
      <c r="C260" s="351"/>
      <c r="D260" s="205"/>
      <c r="E260" s="85"/>
      <c r="F260" s="87"/>
      <c r="G260" s="68">
        <f t="shared" si="8"/>
        <v>0</v>
      </c>
      <c r="H260" s="89" t="s">
        <v>196</v>
      </c>
    </row>
    <row r="261" spans="1:10" s="89" customFormat="1" hidden="1">
      <c r="A261" s="177"/>
      <c r="B261" s="351"/>
      <c r="C261" s="351"/>
      <c r="D261" s="205"/>
      <c r="E261" s="85"/>
      <c r="F261" s="87"/>
      <c r="G261" s="68">
        <f t="shared" si="8"/>
        <v>0</v>
      </c>
      <c r="H261" s="89" t="s">
        <v>196</v>
      </c>
    </row>
    <row r="262" spans="1:10" s="89" customFormat="1" hidden="1">
      <c r="A262" s="177"/>
      <c r="B262" s="351"/>
      <c r="C262" s="351"/>
      <c r="D262" s="205"/>
      <c r="E262" s="85"/>
      <c r="F262" s="87"/>
      <c r="G262" s="68">
        <f t="shared" si="8"/>
        <v>0</v>
      </c>
      <c r="H262" s="89" t="s">
        <v>196</v>
      </c>
    </row>
    <row r="263" spans="1:10" s="89" customFormat="1" hidden="1">
      <c r="A263" s="177"/>
      <c r="B263" s="351"/>
      <c r="C263" s="351"/>
      <c r="D263" s="205"/>
      <c r="E263" s="85"/>
      <c r="F263" s="87"/>
      <c r="G263" s="68">
        <f t="shared" si="8"/>
        <v>0</v>
      </c>
      <c r="H263" s="89" t="s">
        <v>196</v>
      </c>
    </row>
    <row r="264" spans="1:10" s="89" customFormat="1" hidden="1">
      <c r="A264" s="177"/>
      <c r="B264" s="351"/>
      <c r="C264" s="351"/>
      <c r="D264" s="205"/>
      <c r="E264" s="85"/>
      <c r="F264" s="87"/>
      <c r="G264" s="68">
        <f t="shared" ref="G264:G265" si="9">ROUND(+D264*F264,2)</f>
        <v>0</v>
      </c>
      <c r="H264" s="89" t="s">
        <v>196</v>
      </c>
    </row>
    <row r="265" spans="1:10" s="89" customFormat="1">
      <c r="A265" s="177"/>
      <c r="B265" s="493"/>
      <c r="C265" s="493"/>
      <c r="D265" s="205"/>
      <c r="E265" s="85"/>
      <c r="F265" s="87"/>
      <c r="G265" s="215">
        <f t="shared" si="9"/>
        <v>0</v>
      </c>
      <c r="H265" s="89" t="s">
        <v>196</v>
      </c>
    </row>
    <row r="266" spans="1:10" s="89" customFormat="1">
      <c r="A266" s="160"/>
      <c r="B266" s="496"/>
      <c r="C266" s="496"/>
      <c r="D266" s="85"/>
      <c r="E266" s="164"/>
      <c r="F266" s="164" t="s">
        <v>211</v>
      </c>
      <c r="G266" s="224">
        <f>ROUND(SUBTOTAL(109,G135:G265),2)</f>
        <v>0</v>
      </c>
      <c r="H266" s="89" t="s">
        <v>196</v>
      </c>
      <c r="J266" s="349" t="s">
        <v>210</v>
      </c>
    </row>
    <row r="267" spans="1:10" s="89" customFormat="1">
      <c r="A267" s="160"/>
      <c r="B267" s="353"/>
      <c r="C267" s="353"/>
      <c r="D267" s="85"/>
      <c r="E267" s="164"/>
      <c r="F267" s="164"/>
      <c r="G267" s="68"/>
      <c r="H267" s="89" t="s">
        <v>198</v>
      </c>
      <c r="J267" s="349"/>
    </row>
    <row r="268" spans="1:10" s="89" customFormat="1">
      <c r="A268" s="160"/>
      <c r="B268" s="353"/>
      <c r="C268" s="353"/>
      <c r="D268" s="85"/>
      <c r="E268" s="164"/>
      <c r="F268" s="183" t="s">
        <v>254</v>
      </c>
      <c r="G268" s="68">
        <f>+G266+G134</f>
        <v>0</v>
      </c>
      <c r="H268" s="89" t="s">
        <v>198</v>
      </c>
      <c r="J268" s="349"/>
    </row>
    <row r="269" spans="1:10" s="89" customFormat="1">
      <c r="C269" s="90"/>
      <c r="G269" s="93"/>
      <c r="H269" s="89" t="s">
        <v>198</v>
      </c>
    </row>
    <row r="270" spans="1:10" s="89" customFormat="1">
      <c r="A270" s="94" t="s">
        <v>255</v>
      </c>
      <c r="B270" s="95"/>
      <c r="C270" s="95"/>
      <c r="D270" s="95"/>
      <c r="E270" s="95"/>
      <c r="F270" s="95"/>
      <c r="G270" s="108"/>
      <c r="H270" s="89" t="s">
        <v>193</v>
      </c>
      <c r="J270" s="122" t="s">
        <v>202</v>
      </c>
    </row>
    <row r="271" spans="1:10" s="89" customFormat="1" ht="45" customHeight="1">
      <c r="A271" s="477"/>
      <c r="B271" s="478"/>
      <c r="C271" s="478"/>
      <c r="D271" s="478"/>
      <c r="E271" s="478"/>
      <c r="F271" s="478"/>
      <c r="G271" s="479"/>
      <c r="H271" s="89" t="s">
        <v>193</v>
      </c>
      <c r="J271" s="122" t="s">
        <v>256</v>
      </c>
    </row>
    <row r="272" spans="1:10">
      <c r="H272" s="89" t="s">
        <v>196</v>
      </c>
    </row>
    <row r="273" spans="1:10" s="89" customFormat="1">
      <c r="A273" s="94" t="s">
        <v>257</v>
      </c>
      <c r="B273" s="98"/>
      <c r="C273" s="99"/>
      <c r="D273" s="99"/>
      <c r="E273" s="99"/>
      <c r="F273" s="99"/>
      <c r="G273" s="109"/>
      <c r="H273" s="89" t="s">
        <v>196</v>
      </c>
      <c r="J273" s="122" t="s">
        <v>202</v>
      </c>
    </row>
    <row r="274" spans="1:10" s="89" customFormat="1" ht="45" customHeight="1">
      <c r="A274" s="477"/>
      <c r="B274" s="478"/>
      <c r="C274" s="478"/>
      <c r="D274" s="478"/>
      <c r="E274" s="478"/>
      <c r="F274" s="478"/>
      <c r="G274" s="479"/>
      <c r="H274" s="89" t="s">
        <v>196</v>
      </c>
      <c r="J274" s="122" t="s">
        <v>256</v>
      </c>
    </row>
    <row r="275" spans="1:10" s="89" customFormat="1">
      <c r="A275" s="85"/>
      <c r="B275" s="85"/>
      <c r="C275" s="85"/>
      <c r="D275" s="85"/>
      <c r="E275" s="103"/>
      <c r="F275" s="103"/>
      <c r="G275" s="88"/>
      <c r="H275" s="89" t="s">
        <v>198</v>
      </c>
    </row>
    <row r="276" spans="1:10" ht="26.1">
      <c r="A276" s="352" t="s">
        <v>258</v>
      </c>
      <c r="B276" s="352" t="s">
        <v>217</v>
      </c>
      <c r="C276" s="50" t="s">
        <v>218</v>
      </c>
      <c r="D276" s="50" t="s">
        <v>219</v>
      </c>
      <c r="E276" s="50" t="s">
        <v>220</v>
      </c>
      <c r="F276" s="50" t="s">
        <v>221</v>
      </c>
      <c r="G276" s="352" t="s">
        <v>259</v>
      </c>
      <c r="H276" s="89" t="s">
        <v>198</v>
      </c>
    </row>
    <row r="277" spans="1:10" s="89" customFormat="1">
      <c r="A277" s="177"/>
      <c r="B277" s="177"/>
      <c r="C277" s="205"/>
      <c r="D277" s="85"/>
      <c r="E277" s="87"/>
      <c r="F277" s="87"/>
      <c r="G277" s="68">
        <f t="shared" ref="G277:G406" si="10">ROUND(C277*E277*F277,2)</f>
        <v>0</v>
      </c>
      <c r="H277" s="89" t="s">
        <v>193</v>
      </c>
    </row>
    <row r="278" spans="1:10" s="89" customFormat="1">
      <c r="A278" s="177"/>
      <c r="B278" s="177"/>
      <c r="C278" s="205"/>
      <c r="D278" s="85"/>
      <c r="E278" s="87"/>
      <c r="F278" s="87"/>
      <c r="G278" s="68">
        <f t="shared" si="10"/>
        <v>0</v>
      </c>
      <c r="H278" s="89" t="s">
        <v>193</v>
      </c>
    </row>
    <row r="279" spans="1:10" s="89" customFormat="1">
      <c r="A279" s="177"/>
      <c r="B279" s="177"/>
      <c r="C279" s="205"/>
      <c r="D279" s="85"/>
      <c r="E279" s="87"/>
      <c r="F279" s="87"/>
      <c r="G279" s="68">
        <f t="shared" si="10"/>
        <v>0</v>
      </c>
      <c r="H279" s="89" t="s">
        <v>193</v>
      </c>
    </row>
    <row r="280" spans="1:10" s="89" customFormat="1" hidden="1">
      <c r="A280" s="177"/>
      <c r="B280" s="177"/>
      <c r="C280" s="205"/>
      <c r="D280" s="85"/>
      <c r="E280" s="87"/>
      <c r="F280" s="87"/>
      <c r="G280" s="68">
        <f t="shared" si="10"/>
        <v>0</v>
      </c>
      <c r="H280" s="89" t="s">
        <v>193</v>
      </c>
    </row>
    <row r="281" spans="1:10" s="89" customFormat="1" hidden="1">
      <c r="A281" s="177"/>
      <c r="B281" s="177"/>
      <c r="C281" s="205"/>
      <c r="D281" s="85"/>
      <c r="E281" s="87"/>
      <c r="F281" s="87"/>
      <c r="G281" s="68">
        <f t="shared" si="10"/>
        <v>0</v>
      </c>
      <c r="H281" s="89" t="s">
        <v>193</v>
      </c>
    </row>
    <row r="282" spans="1:10" s="89" customFormat="1" hidden="1">
      <c r="A282" s="177"/>
      <c r="B282" s="177"/>
      <c r="C282" s="205"/>
      <c r="D282" s="85"/>
      <c r="E282" s="87"/>
      <c r="F282" s="87"/>
      <c r="G282" s="68">
        <f t="shared" si="10"/>
        <v>0</v>
      </c>
      <c r="H282" s="89" t="s">
        <v>193</v>
      </c>
    </row>
    <row r="283" spans="1:10" s="89" customFormat="1" hidden="1">
      <c r="A283" s="177"/>
      <c r="B283" s="177"/>
      <c r="C283" s="205"/>
      <c r="D283" s="85"/>
      <c r="E283" s="87"/>
      <c r="F283" s="87"/>
      <c r="G283" s="68">
        <f t="shared" si="10"/>
        <v>0</v>
      </c>
      <c r="H283" s="89" t="s">
        <v>193</v>
      </c>
    </row>
    <row r="284" spans="1:10" s="89" customFormat="1" hidden="1">
      <c r="A284" s="177"/>
      <c r="B284" s="177"/>
      <c r="C284" s="205"/>
      <c r="D284" s="85"/>
      <c r="E284" s="87"/>
      <c r="F284" s="87"/>
      <c r="G284" s="68">
        <f t="shared" si="10"/>
        <v>0</v>
      </c>
      <c r="H284" s="89" t="s">
        <v>193</v>
      </c>
    </row>
    <row r="285" spans="1:10" s="89" customFormat="1" hidden="1">
      <c r="A285" s="177"/>
      <c r="B285" s="177"/>
      <c r="C285" s="205"/>
      <c r="D285" s="85"/>
      <c r="E285" s="87"/>
      <c r="F285" s="87"/>
      <c r="G285" s="68">
        <f t="shared" si="10"/>
        <v>0</v>
      </c>
      <c r="H285" s="89" t="s">
        <v>193</v>
      </c>
    </row>
    <row r="286" spans="1:10" s="89" customFormat="1" hidden="1">
      <c r="A286" s="177"/>
      <c r="B286" s="177"/>
      <c r="C286" s="205"/>
      <c r="D286" s="85"/>
      <c r="E286" s="87"/>
      <c r="F286" s="87"/>
      <c r="G286" s="68">
        <f t="shared" si="10"/>
        <v>0</v>
      </c>
      <c r="H286" s="89" t="s">
        <v>193</v>
      </c>
    </row>
    <row r="287" spans="1:10" s="89" customFormat="1" hidden="1">
      <c r="A287" s="177"/>
      <c r="B287" s="177"/>
      <c r="C287" s="205"/>
      <c r="D287" s="85"/>
      <c r="E287" s="87"/>
      <c r="F287" s="87"/>
      <c r="G287" s="68">
        <f t="shared" si="10"/>
        <v>0</v>
      </c>
      <c r="H287" s="89" t="s">
        <v>193</v>
      </c>
    </row>
    <row r="288" spans="1:10" s="89" customFormat="1" hidden="1">
      <c r="A288" s="177"/>
      <c r="B288" s="177"/>
      <c r="C288" s="205"/>
      <c r="D288" s="85"/>
      <c r="E288" s="87"/>
      <c r="F288" s="87"/>
      <c r="G288" s="68">
        <f t="shared" si="10"/>
        <v>0</v>
      </c>
      <c r="H288" s="89" t="s">
        <v>193</v>
      </c>
    </row>
    <row r="289" spans="1:8" s="89" customFormat="1" hidden="1">
      <c r="A289" s="177"/>
      <c r="B289" s="177"/>
      <c r="C289" s="205"/>
      <c r="D289" s="85"/>
      <c r="E289" s="87"/>
      <c r="F289" s="87"/>
      <c r="G289" s="68">
        <f t="shared" si="10"/>
        <v>0</v>
      </c>
      <c r="H289" s="89" t="s">
        <v>193</v>
      </c>
    </row>
    <row r="290" spans="1:8" s="89" customFormat="1" hidden="1">
      <c r="A290" s="177"/>
      <c r="B290" s="177"/>
      <c r="C290" s="205"/>
      <c r="D290" s="85"/>
      <c r="E290" s="87"/>
      <c r="F290" s="87"/>
      <c r="G290" s="68">
        <f t="shared" si="10"/>
        <v>0</v>
      </c>
      <c r="H290" s="89" t="s">
        <v>193</v>
      </c>
    </row>
    <row r="291" spans="1:8" s="89" customFormat="1" hidden="1">
      <c r="A291" s="177"/>
      <c r="B291" s="177"/>
      <c r="C291" s="205"/>
      <c r="D291" s="85"/>
      <c r="E291" s="87"/>
      <c r="F291" s="87"/>
      <c r="G291" s="68">
        <f t="shared" si="10"/>
        <v>0</v>
      </c>
      <c r="H291" s="89" t="s">
        <v>193</v>
      </c>
    </row>
    <row r="292" spans="1:8" s="89" customFormat="1" hidden="1">
      <c r="A292" s="177"/>
      <c r="B292" s="177"/>
      <c r="C292" s="205"/>
      <c r="D292" s="85"/>
      <c r="E292" s="87"/>
      <c r="F292" s="87"/>
      <c r="G292" s="68">
        <f t="shared" si="10"/>
        <v>0</v>
      </c>
      <c r="H292" s="89" t="s">
        <v>193</v>
      </c>
    </row>
    <row r="293" spans="1:8" s="89" customFormat="1" hidden="1">
      <c r="A293" s="177"/>
      <c r="B293" s="177"/>
      <c r="C293" s="205"/>
      <c r="D293" s="85"/>
      <c r="E293" s="87"/>
      <c r="F293" s="87"/>
      <c r="G293" s="68">
        <f t="shared" si="10"/>
        <v>0</v>
      </c>
      <c r="H293" s="89" t="s">
        <v>193</v>
      </c>
    </row>
    <row r="294" spans="1:8" s="89" customFormat="1" hidden="1">
      <c r="A294" s="177"/>
      <c r="B294" s="177"/>
      <c r="C294" s="205"/>
      <c r="D294" s="85"/>
      <c r="E294" s="87"/>
      <c r="F294" s="87"/>
      <c r="G294" s="68">
        <f t="shared" si="10"/>
        <v>0</v>
      </c>
      <c r="H294" s="89" t="s">
        <v>193</v>
      </c>
    </row>
    <row r="295" spans="1:8" s="89" customFormat="1" hidden="1">
      <c r="A295" s="177"/>
      <c r="B295" s="177"/>
      <c r="C295" s="205"/>
      <c r="D295" s="85"/>
      <c r="E295" s="87"/>
      <c r="F295" s="87"/>
      <c r="G295" s="68">
        <f t="shared" si="10"/>
        <v>0</v>
      </c>
      <c r="H295" s="89" t="s">
        <v>193</v>
      </c>
    </row>
    <row r="296" spans="1:8" s="89" customFormat="1" hidden="1">
      <c r="A296" s="177"/>
      <c r="B296" s="177"/>
      <c r="C296" s="205"/>
      <c r="D296" s="85"/>
      <c r="E296" s="87"/>
      <c r="F296" s="87"/>
      <c r="G296" s="68">
        <f t="shared" si="10"/>
        <v>0</v>
      </c>
      <c r="H296" s="89" t="s">
        <v>193</v>
      </c>
    </row>
    <row r="297" spans="1:8" s="89" customFormat="1" hidden="1">
      <c r="A297" s="177"/>
      <c r="B297" s="177"/>
      <c r="C297" s="205"/>
      <c r="D297" s="85"/>
      <c r="E297" s="87"/>
      <c r="F297" s="87"/>
      <c r="G297" s="68">
        <f t="shared" si="10"/>
        <v>0</v>
      </c>
      <c r="H297" s="89" t="s">
        <v>193</v>
      </c>
    </row>
    <row r="298" spans="1:8" s="89" customFormat="1" hidden="1">
      <c r="A298" s="177"/>
      <c r="B298" s="177"/>
      <c r="C298" s="205"/>
      <c r="D298" s="85"/>
      <c r="E298" s="87"/>
      <c r="F298" s="87"/>
      <c r="G298" s="68">
        <f t="shared" si="10"/>
        <v>0</v>
      </c>
      <c r="H298" s="89" t="s">
        <v>193</v>
      </c>
    </row>
    <row r="299" spans="1:8" s="89" customFormat="1" hidden="1">
      <c r="A299" s="177"/>
      <c r="B299" s="177"/>
      <c r="C299" s="205"/>
      <c r="D299" s="85"/>
      <c r="E299" s="87"/>
      <c r="F299" s="87"/>
      <c r="G299" s="68">
        <f t="shared" si="10"/>
        <v>0</v>
      </c>
      <c r="H299" s="89" t="s">
        <v>193</v>
      </c>
    </row>
    <row r="300" spans="1:8" s="89" customFormat="1" hidden="1">
      <c r="A300" s="177"/>
      <c r="B300" s="177"/>
      <c r="C300" s="205"/>
      <c r="D300" s="85"/>
      <c r="E300" s="87"/>
      <c r="F300" s="87"/>
      <c r="G300" s="68">
        <f t="shared" si="10"/>
        <v>0</v>
      </c>
      <c r="H300" s="89" t="s">
        <v>193</v>
      </c>
    </row>
    <row r="301" spans="1:8" s="89" customFormat="1" hidden="1">
      <c r="A301" s="177"/>
      <c r="B301" s="177"/>
      <c r="C301" s="205"/>
      <c r="D301" s="85"/>
      <c r="E301" s="87"/>
      <c r="F301" s="87"/>
      <c r="G301" s="68">
        <f t="shared" si="10"/>
        <v>0</v>
      </c>
      <c r="H301" s="89" t="s">
        <v>193</v>
      </c>
    </row>
    <row r="302" spans="1:8" s="89" customFormat="1" hidden="1">
      <c r="A302" s="177"/>
      <c r="B302" s="177"/>
      <c r="C302" s="205"/>
      <c r="D302" s="85"/>
      <c r="E302" s="87"/>
      <c r="F302" s="87"/>
      <c r="G302" s="68">
        <f t="shared" si="10"/>
        <v>0</v>
      </c>
      <c r="H302" s="89" t="s">
        <v>193</v>
      </c>
    </row>
    <row r="303" spans="1:8" s="89" customFormat="1" hidden="1">
      <c r="A303" s="177"/>
      <c r="B303" s="177"/>
      <c r="C303" s="205"/>
      <c r="D303" s="85"/>
      <c r="E303" s="87"/>
      <c r="F303" s="87"/>
      <c r="G303" s="68">
        <f t="shared" si="10"/>
        <v>0</v>
      </c>
      <c r="H303" s="89" t="s">
        <v>193</v>
      </c>
    </row>
    <row r="304" spans="1:8" s="89" customFormat="1" hidden="1">
      <c r="A304" s="177"/>
      <c r="B304" s="177"/>
      <c r="C304" s="205"/>
      <c r="D304" s="85"/>
      <c r="E304" s="87"/>
      <c r="F304" s="87"/>
      <c r="G304" s="68">
        <f t="shared" si="10"/>
        <v>0</v>
      </c>
      <c r="H304" s="89" t="s">
        <v>193</v>
      </c>
    </row>
    <row r="305" spans="1:8" s="89" customFormat="1" hidden="1">
      <c r="A305" s="177"/>
      <c r="B305" s="177"/>
      <c r="C305" s="205"/>
      <c r="D305" s="85"/>
      <c r="E305" s="87"/>
      <c r="F305" s="87"/>
      <c r="G305" s="68">
        <f t="shared" si="10"/>
        <v>0</v>
      </c>
      <c r="H305" s="89" t="s">
        <v>193</v>
      </c>
    </row>
    <row r="306" spans="1:8" s="89" customFormat="1" hidden="1">
      <c r="A306" s="177"/>
      <c r="B306" s="177"/>
      <c r="C306" s="205"/>
      <c r="D306" s="85"/>
      <c r="E306" s="87"/>
      <c r="F306" s="87"/>
      <c r="G306" s="68">
        <f t="shared" si="10"/>
        <v>0</v>
      </c>
      <c r="H306" s="89" t="s">
        <v>193</v>
      </c>
    </row>
    <row r="307" spans="1:8" s="89" customFormat="1" hidden="1">
      <c r="A307" s="177"/>
      <c r="B307" s="177"/>
      <c r="C307" s="205"/>
      <c r="D307" s="85"/>
      <c r="E307" s="87"/>
      <c r="F307" s="87"/>
      <c r="G307" s="68">
        <f t="shared" si="10"/>
        <v>0</v>
      </c>
      <c r="H307" s="89" t="s">
        <v>193</v>
      </c>
    </row>
    <row r="308" spans="1:8" s="89" customFormat="1" hidden="1">
      <c r="A308" s="177"/>
      <c r="B308" s="177"/>
      <c r="C308" s="205"/>
      <c r="D308" s="85"/>
      <c r="E308" s="87"/>
      <c r="F308" s="87"/>
      <c r="G308" s="68">
        <f t="shared" si="10"/>
        <v>0</v>
      </c>
      <c r="H308" s="89" t="s">
        <v>193</v>
      </c>
    </row>
    <row r="309" spans="1:8" s="89" customFormat="1" hidden="1">
      <c r="A309" s="177"/>
      <c r="B309" s="177"/>
      <c r="C309" s="205"/>
      <c r="D309" s="85"/>
      <c r="E309" s="87"/>
      <c r="F309" s="87"/>
      <c r="G309" s="68">
        <f t="shared" si="10"/>
        <v>0</v>
      </c>
      <c r="H309" s="89" t="s">
        <v>193</v>
      </c>
    </row>
    <row r="310" spans="1:8" s="89" customFormat="1" hidden="1">
      <c r="A310" s="177"/>
      <c r="B310" s="177"/>
      <c r="C310" s="205"/>
      <c r="D310" s="85"/>
      <c r="E310" s="87"/>
      <c r="F310" s="87"/>
      <c r="G310" s="68">
        <f t="shared" ref="G310:G341" si="11">ROUND(C310*E310*F310,2)</f>
        <v>0</v>
      </c>
      <c r="H310" s="89" t="s">
        <v>193</v>
      </c>
    </row>
    <row r="311" spans="1:8" s="89" customFormat="1" hidden="1">
      <c r="A311" s="177"/>
      <c r="B311" s="177"/>
      <c r="C311" s="205"/>
      <c r="D311" s="85"/>
      <c r="E311" s="87"/>
      <c r="F311" s="87"/>
      <c r="G311" s="68">
        <f t="shared" si="11"/>
        <v>0</v>
      </c>
      <c r="H311" s="89" t="s">
        <v>193</v>
      </c>
    </row>
    <row r="312" spans="1:8" s="89" customFormat="1" hidden="1">
      <c r="A312" s="177"/>
      <c r="B312" s="177"/>
      <c r="C312" s="205"/>
      <c r="D312" s="85"/>
      <c r="E312" s="87"/>
      <c r="F312" s="87"/>
      <c r="G312" s="68">
        <f t="shared" si="11"/>
        <v>0</v>
      </c>
      <c r="H312" s="89" t="s">
        <v>193</v>
      </c>
    </row>
    <row r="313" spans="1:8" s="89" customFormat="1" hidden="1">
      <c r="A313" s="177"/>
      <c r="B313" s="177"/>
      <c r="C313" s="205"/>
      <c r="D313" s="85"/>
      <c r="E313" s="87"/>
      <c r="F313" s="87"/>
      <c r="G313" s="68">
        <f t="shared" si="11"/>
        <v>0</v>
      </c>
      <c r="H313" s="89" t="s">
        <v>193</v>
      </c>
    </row>
    <row r="314" spans="1:8" s="89" customFormat="1" hidden="1">
      <c r="A314" s="177"/>
      <c r="B314" s="177"/>
      <c r="C314" s="205"/>
      <c r="D314" s="85"/>
      <c r="E314" s="87"/>
      <c r="F314" s="87"/>
      <c r="G314" s="68">
        <f t="shared" si="11"/>
        <v>0</v>
      </c>
      <c r="H314" s="89" t="s">
        <v>193</v>
      </c>
    </row>
    <row r="315" spans="1:8" s="89" customFormat="1" hidden="1">
      <c r="A315" s="177"/>
      <c r="B315" s="177"/>
      <c r="C315" s="205"/>
      <c r="D315" s="85"/>
      <c r="E315" s="87"/>
      <c r="F315" s="87"/>
      <c r="G315" s="68">
        <f t="shared" si="11"/>
        <v>0</v>
      </c>
      <c r="H315" s="89" t="s">
        <v>193</v>
      </c>
    </row>
    <row r="316" spans="1:8" s="89" customFormat="1" hidden="1">
      <c r="A316" s="177"/>
      <c r="B316" s="177"/>
      <c r="C316" s="205"/>
      <c r="D316" s="85"/>
      <c r="E316" s="87"/>
      <c r="F316" s="87"/>
      <c r="G316" s="68">
        <f t="shared" si="11"/>
        <v>0</v>
      </c>
      <c r="H316" s="89" t="s">
        <v>193</v>
      </c>
    </row>
    <row r="317" spans="1:8" s="89" customFormat="1" hidden="1">
      <c r="A317" s="177"/>
      <c r="B317" s="177"/>
      <c r="C317" s="205"/>
      <c r="D317" s="85"/>
      <c r="E317" s="87"/>
      <c r="F317" s="87"/>
      <c r="G317" s="68">
        <f t="shared" si="11"/>
        <v>0</v>
      </c>
      <c r="H317" s="89" t="s">
        <v>193</v>
      </c>
    </row>
    <row r="318" spans="1:8" s="89" customFormat="1" hidden="1">
      <c r="A318" s="177"/>
      <c r="B318" s="177"/>
      <c r="C318" s="205"/>
      <c r="D318" s="85"/>
      <c r="E318" s="87"/>
      <c r="F318" s="87"/>
      <c r="G318" s="68">
        <f t="shared" si="11"/>
        <v>0</v>
      </c>
      <c r="H318" s="89" t="s">
        <v>193</v>
      </c>
    </row>
    <row r="319" spans="1:8" s="89" customFormat="1" hidden="1">
      <c r="A319" s="177"/>
      <c r="B319" s="177"/>
      <c r="C319" s="205"/>
      <c r="D319" s="85"/>
      <c r="E319" s="87"/>
      <c r="F319" s="87"/>
      <c r="G319" s="68">
        <f t="shared" si="11"/>
        <v>0</v>
      </c>
      <c r="H319" s="89" t="s">
        <v>193</v>
      </c>
    </row>
    <row r="320" spans="1:8" s="89" customFormat="1" hidden="1">
      <c r="A320" s="177"/>
      <c r="B320" s="177"/>
      <c r="C320" s="205"/>
      <c r="D320" s="85"/>
      <c r="E320" s="87"/>
      <c r="F320" s="87"/>
      <c r="G320" s="68">
        <f t="shared" si="11"/>
        <v>0</v>
      </c>
      <c r="H320" s="89" t="s">
        <v>193</v>
      </c>
    </row>
    <row r="321" spans="1:8" s="89" customFormat="1" hidden="1">
      <c r="A321" s="177"/>
      <c r="B321" s="177"/>
      <c r="C321" s="205"/>
      <c r="D321" s="85"/>
      <c r="E321" s="87"/>
      <c r="F321" s="87"/>
      <c r="G321" s="68">
        <f t="shared" si="11"/>
        <v>0</v>
      </c>
      <c r="H321" s="89" t="s">
        <v>193</v>
      </c>
    </row>
    <row r="322" spans="1:8" s="89" customFormat="1" hidden="1">
      <c r="A322" s="177"/>
      <c r="B322" s="177"/>
      <c r="C322" s="205"/>
      <c r="D322" s="85"/>
      <c r="E322" s="87"/>
      <c r="F322" s="87"/>
      <c r="G322" s="68">
        <f t="shared" si="11"/>
        <v>0</v>
      </c>
      <c r="H322" s="89" t="s">
        <v>193</v>
      </c>
    </row>
    <row r="323" spans="1:8" s="89" customFormat="1" hidden="1">
      <c r="A323" s="177"/>
      <c r="B323" s="177"/>
      <c r="C323" s="205"/>
      <c r="D323" s="85"/>
      <c r="E323" s="87"/>
      <c r="F323" s="87"/>
      <c r="G323" s="68">
        <f t="shared" si="11"/>
        <v>0</v>
      </c>
      <c r="H323" s="89" t="s">
        <v>193</v>
      </c>
    </row>
    <row r="324" spans="1:8" s="89" customFormat="1" hidden="1">
      <c r="A324" s="177"/>
      <c r="B324" s="177"/>
      <c r="C324" s="205"/>
      <c r="D324" s="85"/>
      <c r="E324" s="87"/>
      <c r="F324" s="87"/>
      <c r="G324" s="68">
        <f t="shared" si="11"/>
        <v>0</v>
      </c>
      <c r="H324" s="89" t="s">
        <v>193</v>
      </c>
    </row>
    <row r="325" spans="1:8" s="89" customFormat="1" hidden="1">
      <c r="A325" s="177"/>
      <c r="B325" s="177"/>
      <c r="C325" s="205"/>
      <c r="D325" s="85"/>
      <c r="E325" s="87"/>
      <c r="F325" s="87"/>
      <c r="G325" s="68">
        <f t="shared" si="11"/>
        <v>0</v>
      </c>
      <c r="H325" s="89" t="s">
        <v>193</v>
      </c>
    </row>
    <row r="326" spans="1:8" s="89" customFormat="1" hidden="1">
      <c r="A326" s="177"/>
      <c r="B326" s="177"/>
      <c r="C326" s="205"/>
      <c r="D326" s="85"/>
      <c r="E326" s="87"/>
      <c r="F326" s="87"/>
      <c r="G326" s="68">
        <f t="shared" si="11"/>
        <v>0</v>
      </c>
      <c r="H326" s="89" t="s">
        <v>193</v>
      </c>
    </row>
    <row r="327" spans="1:8" s="89" customFormat="1" hidden="1">
      <c r="A327" s="177"/>
      <c r="B327" s="177"/>
      <c r="C327" s="205"/>
      <c r="D327" s="85"/>
      <c r="E327" s="87"/>
      <c r="F327" s="87"/>
      <c r="G327" s="68">
        <f t="shared" si="11"/>
        <v>0</v>
      </c>
      <c r="H327" s="89" t="s">
        <v>193</v>
      </c>
    </row>
    <row r="328" spans="1:8" s="89" customFormat="1" hidden="1">
      <c r="A328" s="177"/>
      <c r="B328" s="177"/>
      <c r="C328" s="205"/>
      <c r="D328" s="85"/>
      <c r="E328" s="87"/>
      <c r="F328" s="87"/>
      <c r="G328" s="68">
        <f t="shared" si="11"/>
        <v>0</v>
      </c>
      <c r="H328" s="89" t="s">
        <v>193</v>
      </c>
    </row>
    <row r="329" spans="1:8" s="89" customFormat="1" hidden="1">
      <c r="A329" s="177"/>
      <c r="B329" s="177"/>
      <c r="C329" s="205"/>
      <c r="D329" s="85"/>
      <c r="E329" s="87"/>
      <c r="F329" s="87"/>
      <c r="G329" s="68">
        <f t="shared" si="11"/>
        <v>0</v>
      </c>
      <c r="H329" s="89" t="s">
        <v>193</v>
      </c>
    </row>
    <row r="330" spans="1:8" s="89" customFormat="1" hidden="1">
      <c r="A330" s="177"/>
      <c r="B330" s="177"/>
      <c r="C330" s="205"/>
      <c r="D330" s="85"/>
      <c r="E330" s="87"/>
      <c r="F330" s="87"/>
      <c r="G330" s="68">
        <f t="shared" si="11"/>
        <v>0</v>
      </c>
      <c r="H330" s="89" t="s">
        <v>193</v>
      </c>
    </row>
    <row r="331" spans="1:8" s="89" customFormat="1" hidden="1">
      <c r="A331" s="177"/>
      <c r="B331" s="177"/>
      <c r="C331" s="205"/>
      <c r="D331" s="85"/>
      <c r="E331" s="87"/>
      <c r="F331" s="87"/>
      <c r="G331" s="68">
        <f t="shared" si="11"/>
        <v>0</v>
      </c>
      <c r="H331" s="89" t="s">
        <v>193</v>
      </c>
    </row>
    <row r="332" spans="1:8" s="89" customFormat="1" hidden="1">
      <c r="A332" s="177"/>
      <c r="B332" s="177"/>
      <c r="C332" s="205"/>
      <c r="D332" s="85"/>
      <c r="E332" s="87"/>
      <c r="F332" s="87"/>
      <c r="G332" s="68">
        <f t="shared" si="11"/>
        <v>0</v>
      </c>
      <c r="H332" s="89" t="s">
        <v>193</v>
      </c>
    </row>
    <row r="333" spans="1:8" s="89" customFormat="1" hidden="1">
      <c r="A333" s="177"/>
      <c r="B333" s="177"/>
      <c r="C333" s="205"/>
      <c r="D333" s="85"/>
      <c r="E333" s="87"/>
      <c r="F333" s="87"/>
      <c r="G333" s="68">
        <f t="shared" si="11"/>
        <v>0</v>
      </c>
      <c r="H333" s="89" t="s">
        <v>193</v>
      </c>
    </row>
    <row r="334" spans="1:8" s="89" customFormat="1" hidden="1">
      <c r="A334" s="177"/>
      <c r="B334" s="177"/>
      <c r="C334" s="205"/>
      <c r="D334" s="85"/>
      <c r="E334" s="87"/>
      <c r="F334" s="87"/>
      <c r="G334" s="68">
        <f t="shared" si="11"/>
        <v>0</v>
      </c>
      <c r="H334" s="89" t="s">
        <v>193</v>
      </c>
    </row>
    <row r="335" spans="1:8" s="89" customFormat="1" hidden="1">
      <c r="A335" s="177"/>
      <c r="B335" s="177"/>
      <c r="C335" s="205"/>
      <c r="D335" s="85"/>
      <c r="E335" s="87"/>
      <c r="F335" s="87"/>
      <c r="G335" s="68">
        <f t="shared" si="11"/>
        <v>0</v>
      </c>
      <c r="H335" s="89" t="s">
        <v>193</v>
      </c>
    </row>
    <row r="336" spans="1:8" s="89" customFormat="1" hidden="1">
      <c r="A336" s="177"/>
      <c r="B336" s="177"/>
      <c r="C336" s="205"/>
      <c r="D336" s="85"/>
      <c r="E336" s="87"/>
      <c r="F336" s="87"/>
      <c r="G336" s="68">
        <f t="shared" si="11"/>
        <v>0</v>
      </c>
      <c r="H336" s="89" t="s">
        <v>193</v>
      </c>
    </row>
    <row r="337" spans="1:8" s="89" customFormat="1" hidden="1">
      <c r="A337" s="177"/>
      <c r="B337" s="177"/>
      <c r="C337" s="205"/>
      <c r="D337" s="85"/>
      <c r="E337" s="87"/>
      <c r="F337" s="87"/>
      <c r="G337" s="68">
        <f t="shared" si="11"/>
        <v>0</v>
      </c>
      <c r="H337" s="89" t="s">
        <v>193</v>
      </c>
    </row>
    <row r="338" spans="1:8" s="89" customFormat="1" hidden="1">
      <c r="A338" s="177"/>
      <c r="B338" s="177"/>
      <c r="C338" s="205"/>
      <c r="D338" s="85"/>
      <c r="E338" s="87"/>
      <c r="F338" s="87"/>
      <c r="G338" s="68">
        <f t="shared" si="11"/>
        <v>0</v>
      </c>
      <c r="H338" s="89" t="s">
        <v>193</v>
      </c>
    </row>
    <row r="339" spans="1:8" s="89" customFormat="1" hidden="1">
      <c r="A339" s="177"/>
      <c r="B339" s="177"/>
      <c r="C339" s="205"/>
      <c r="D339" s="85"/>
      <c r="E339" s="87"/>
      <c r="F339" s="87"/>
      <c r="G339" s="68">
        <f t="shared" si="11"/>
        <v>0</v>
      </c>
      <c r="H339" s="89" t="s">
        <v>193</v>
      </c>
    </row>
    <row r="340" spans="1:8" s="89" customFormat="1" hidden="1">
      <c r="A340" s="177"/>
      <c r="B340" s="177"/>
      <c r="C340" s="205"/>
      <c r="D340" s="85"/>
      <c r="E340" s="87"/>
      <c r="F340" s="87"/>
      <c r="G340" s="68">
        <f t="shared" si="11"/>
        <v>0</v>
      </c>
      <c r="H340" s="89" t="s">
        <v>193</v>
      </c>
    </row>
    <row r="341" spans="1:8" s="89" customFormat="1" hidden="1">
      <c r="A341" s="177"/>
      <c r="B341" s="177"/>
      <c r="C341" s="205"/>
      <c r="D341" s="85"/>
      <c r="E341" s="87"/>
      <c r="F341" s="87"/>
      <c r="G341" s="68">
        <f t="shared" si="11"/>
        <v>0</v>
      </c>
      <c r="H341" s="89" t="s">
        <v>193</v>
      </c>
    </row>
    <row r="342" spans="1:8" s="89" customFormat="1" hidden="1">
      <c r="A342" s="177"/>
      <c r="B342" s="177"/>
      <c r="C342" s="205"/>
      <c r="D342" s="85"/>
      <c r="E342" s="87"/>
      <c r="F342" s="87"/>
      <c r="G342" s="68">
        <f t="shared" ref="G342:G373" si="12">ROUND(C342*E342*F342,2)</f>
        <v>0</v>
      </c>
      <c r="H342" s="89" t="s">
        <v>193</v>
      </c>
    </row>
    <row r="343" spans="1:8" s="89" customFormat="1" hidden="1">
      <c r="A343" s="177"/>
      <c r="B343" s="177"/>
      <c r="C343" s="205"/>
      <c r="D343" s="85"/>
      <c r="E343" s="87"/>
      <c r="F343" s="87"/>
      <c r="G343" s="68">
        <f t="shared" si="12"/>
        <v>0</v>
      </c>
      <c r="H343" s="89" t="s">
        <v>193</v>
      </c>
    </row>
    <row r="344" spans="1:8" s="89" customFormat="1" hidden="1">
      <c r="A344" s="177"/>
      <c r="B344" s="177"/>
      <c r="C344" s="205"/>
      <c r="D344" s="85"/>
      <c r="E344" s="87"/>
      <c r="F344" s="87"/>
      <c r="G344" s="68">
        <f t="shared" si="12"/>
        <v>0</v>
      </c>
      <c r="H344" s="89" t="s">
        <v>193</v>
      </c>
    </row>
    <row r="345" spans="1:8" s="89" customFormat="1" hidden="1">
      <c r="A345" s="177"/>
      <c r="B345" s="177"/>
      <c r="C345" s="205"/>
      <c r="D345" s="85"/>
      <c r="E345" s="87"/>
      <c r="F345" s="87"/>
      <c r="G345" s="68">
        <f t="shared" si="12"/>
        <v>0</v>
      </c>
      <c r="H345" s="89" t="s">
        <v>193</v>
      </c>
    </row>
    <row r="346" spans="1:8" s="89" customFormat="1" hidden="1">
      <c r="A346" s="177"/>
      <c r="B346" s="177"/>
      <c r="C346" s="205"/>
      <c r="D346" s="85"/>
      <c r="E346" s="87"/>
      <c r="F346" s="87"/>
      <c r="G346" s="68">
        <f t="shared" si="12"/>
        <v>0</v>
      </c>
      <c r="H346" s="89" t="s">
        <v>193</v>
      </c>
    </row>
    <row r="347" spans="1:8" s="89" customFormat="1" hidden="1">
      <c r="A347" s="177"/>
      <c r="B347" s="177"/>
      <c r="C347" s="205"/>
      <c r="D347" s="85"/>
      <c r="E347" s="87"/>
      <c r="F347" s="87"/>
      <c r="G347" s="68">
        <f t="shared" si="12"/>
        <v>0</v>
      </c>
      <c r="H347" s="89" t="s">
        <v>193</v>
      </c>
    </row>
    <row r="348" spans="1:8" s="89" customFormat="1" hidden="1">
      <c r="A348" s="177"/>
      <c r="B348" s="177"/>
      <c r="C348" s="205"/>
      <c r="D348" s="85"/>
      <c r="E348" s="87"/>
      <c r="F348" s="87"/>
      <c r="G348" s="68">
        <f t="shared" si="12"/>
        <v>0</v>
      </c>
      <c r="H348" s="89" t="s">
        <v>193</v>
      </c>
    </row>
    <row r="349" spans="1:8" s="89" customFormat="1" hidden="1">
      <c r="A349" s="177"/>
      <c r="B349" s="177"/>
      <c r="C349" s="205"/>
      <c r="D349" s="85"/>
      <c r="E349" s="87"/>
      <c r="F349" s="87"/>
      <c r="G349" s="68">
        <f t="shared" si="12"/>
        <v>0</v>
      </c>
      <c r="H349" s="89" t="s">
        <v>193</v>
      </c>
    </row>
    <row r="350" spans="1:8" s="89" customFormat="1" hidden="1">
      <c r="A350" s="177"/>
      <c r="B350" s="177"/>
      <c r="C350" s="205"/>
      <c r="D350" s="85"/>
      <c r="E350" s="87"/>
      <c r="F350" s="87"/>
      <c r="G350" s="68">
        <f t="shared" si="12"/>
        <v>0</v>
      </c>
      <c r="H350" s="89" t="s">
        <v>193</v>
      </c>
    </row>
    <row r="351" spans="1:8" s="89" customFormat="1" hidden="1">
      <c r="A351" s="177"/>
      <c r="B351" s="177"/>
      <c r="C351" s="205"/>
      <c r="D351" s="85"/>
      <c r="E351" s="87"/>
      <c r="F351" s="87"/>
      <c r="G351" s="68">
        <f t="shared" si="12"/>
        <v>0</v>
      </c>
      <c r="H351" s="89" t="s">
        <v>193</v>
      </c>
    </row>
    <row r="352" spans="1:8" s="89" customFormat="1" hidden="1">
      <c r="A352" s="177"/>
      <c r="B352" s="177"/>
      <c r="C352" s="205"/>
      <c r="D352" s="85"/>
      <c r="E352" s="87"/>
      <c r="F352" s="87"/>
      <c r="G352" s="68">
        <f t="shared" si="12"/>
        <v>0</v>
      </c>
      <c r="H352" s="89" t="s">
        <v>193</v>
      </c>
    </row>
    <row r="353" spans="1:8" s="89" customFormat="1" hidden="1">
      <c r="A353" s="177"/>
      <c r="B353" s="177"/>
      <c r="C353" s="205"/>
      <c r="D353" s="85"/>
      <c r="E353" s="87"/>
      <c r="F353" s="87"/>
      <c r="G353" s="68">
        <f t="shared" si="12"/>
        <v>0</v>
      </c>
      <c r="H353" s="89" t="s">
        <v>193</v>
      </c>
    </row>
    <row r="354" spans="1:8" s="89" customFormat="1" hidden="1">
      <c r="A354" s="177"/>
      <c r="B354" s="177"/>
      <c r="C354" s="205"/>
      <c r="D354" s="85"/>
      <c r="E354" s="87"/>
      <c r="F354" s="87"/>
      <c r="G354" s="68">
        <f t="shared" si="12"/>
        <v>0</v>
      </c>
      <c r="H354" s="89" t="s">
        <v>193</v>
      </c>
    </row>
    <row r="355" spans="1:8" s="89" customFormat="1" hidden="1">
      <c r="A355" s="177"/>
      <c r="B355" s="177"/>
      <c r="C355" s="205"/>
      <c r="D355" s="85"/>
      <c r="E355" s="87"/>
      <c r="F355" s="87"/>
      <c r="G355" s="68">
        <f t="shared" si="12"/>
        <v>0</v>
      </c>
      <c r="H355" s="89" t="s">
        <v>193</v>
      </c>
    </row>
    <row r="356" spans="1:8" s="89" customFormat="1" hidden="1">
      <c r="A356" s="177"/>
      <c r="B356" s="177"/>
      <c r="C356" s="205"/>
      <c r="D356" s="85"/>
      <c r="E356" s="87"/>
      <c r="F356" s="87"/>
      <c r="G356" s="68">
        <f t="shared" si="12"/>
        <v>0</v>
      </c>
      <c r="H356" s="89" t="s">
        <v>193</v>
      </c>
    </row>
    <row r="357" spans="1:8" s="89" customFormat="1" hidden="1">
      <c r="A357" s="177"/>
      <c r="B357" s="177"/>
      <c r="C357" s="205"/>
      <c r="D357" s="85"/>
      <c r="E357" s="87"/>
      <c r="F357" s="87"/>
      <c r="G357" s="68">
        <f t="shared" si="12"/>
        <v>0</v>
      </c>
      <c r="H357" s="89" t="s">
        <v>193</v>
      </c>
    </row>
    <row r="358" spans="1:8" s="89" customFormat="1" hidden="1">
      <c r="A358" s="177"/>
      <c r="B358" s="177"/>
      <c r="C358" s="205"/>
      <c r="D358" s="85"/>
      <c r="E358" s="87"/>
      <c r="F358" s="87"/>
      <c r="G358" s="68">
        <f t="shared" si="12"/>
        <v>0</v>
      </c>
      <c r="H358" s="89" t="s">
        <v>193</v>
      </c>
    </row>
    <row r="359" spans="1:8" s="89" customFormat="1" hidden="1">
      <c r="A359" s="177"/>
      <c r="B359" s="177"/>
      <c r="C359" s="205"/>
      <c r="D359" s="85"/>
      <c r="E359" s="87"/>
      <c r="F359" s="87"/>
      <c r="G359" s="68">
        <f t="shared" si="12"/>
        <v>0</v>
      </c>
      <c r="H359" s="89" t="s">
        <v>193</v>
      </c>
    </row>
    <row r="360" spans="1:8" s="89" customFormat="1" hidden="1">
      <c r="A360" s="177"/>
      <c r="B360" s="177"/>
      <c r="C360" s="205"/>
      <c r="D360" s="85"/>
      <c r="E360" s="87"/>
      <c r="F360" s="87"/>
      <c r="G360" s="68">
        <f t="shared" si="12"/>
        <v>0</v>
      </c>
      <c r="H360" s="89" t="s">
        <v>193</v>
      </c>
    </row>
    <row r="361" spans="1:8" s="89" customFormat="1" hidden="1">
      <c r="A361" s="177"/>
      <c r="B361" s="177"/>
      <c r="C361" s="205"/>
      <c r="D361" s="85"/>
      <c r="E361" s="87"/>
      <c r="F361" s="87"/>
      <c r="G361" s="68">
        <f t="shared" si="12"/>
        <v>0</v>
      </c>
      <c r="H361" s="89" t="s">
        <v>193</v>
      </c>
    </row>
    <row r="362" spans="1:8" s="89" customFormat="1" hidden="1">
      <c r="A362" s="177"/>
      <c r="B362" s="177"/>
      <c r="C362" s="205"/>
      <c r="D362" s="85"/>
      <c r="E362" s="87"/>
      <c r="F362" s="87"/>
      <c r="G362" s="68">
        <f t="shared" si="12"/>
        <v>0</v>
      </c>
      <c r="H362" s="89" t="s">
        <v>193</v>
      </c>
    </row>
    <row r="363" spans="1:8" s="89" customFormat="1" hidden="1">
      <c r="A363" s="177"/>
      <c r="B363" s="177"/>
      <c r="C363" s="205"/>
      <c r="D363" s="85"/>
      <c r="E363" s="87"/>
      <c r="F363" s="87"/>
      <c r="G363" s="68">
        <f t="shared" si="12"/>
        <v>0</v>
      </c>
      <c r="H363" s="89" t="s">
        <v>193</v>
      </c>
    </row>
    <row r="364" spans="1:8" s="89" customFormat="1" hidden="1">
      <c r="A364" s="177"/>
      <c r="B364" s="177"/>
      <c r="C364" s="205"/>
      <c r="D364" s="85"/>
      <c r="E364" s="87"/>
      <c r="F364" s="87"/>
      <c r="G364" s="68">
        <f t="shared" si="12"/>
        <v>0</v>
      </c>
      <c r="H364" s="89" t="s">
        <v>193</v>
      </c>
    </row>
    <row r="365" spans="1:8" s="89" customFormat="1" hidden="1">
      <c r="A365" s="177"/>
      <c r="B365" s="177"/>
      <c r="C365" s="205"/>
      <c r="D365" s="85"/>
      <c r="E365" s="87"/>
      <c r="F365" s="87"/>
      <c r="G365" s="68">
        <f t="shared" si="12"/>
        <v>0</v>
      </c>
      <c r="H365" s="89" t="s">
        <v>193</v>
      </c>
    </row>
    <row r="366" spans="1:8" s="89" customFormat="1" hidden="1">
      <c r="A366" s="177"/>
      <c r="B366" s="177"/>
      <c r="C366" s="205"/>
      <c r="D366" s="85"/>
      <c r="E366" s="87"/>
      <c r="F366" s="87"/>
      <c r="G366" s="68">
        <f t="shared" si="12"/>
        <v>0</v>
      </c>
      <c r="H366" s="89" t="s">
        <v>193</v>
      </c>
    </row>
    <row r="367" spans="1:8" s="89" customFormat="1" hidden="1">
      <c r="A367" s="177"/>
      <c r="B367" s="177"/>
      <c r="C367" s="205"/>
      <c r="D367" s="85"/>
      <c r="E367" s="87"/>
      <c r="F367" s="87"/>
      <c r="G367" s="68">
        <f t="shared" si="12"/>
        <v>0</v>
      </c>
      <c r="H367" s="89" t="s">
        <v>193</v>
      </c>
    </row>
    <row r="368" spans="1:8" s="89" customFormat="1" hidden="1">
      <c r="A368" s="177"/>
      <c r="B368" s="177"/>
      <c r="C368" s="205"/>
      <c r="D368" s="85"/>
      <c r="E368" s="87"/>
      <c r="F368" s="87"/>
      <c r="G368" s="68">
        <f t="shared" si="12"/>
        <v>0</v>
      </c>
      <c r="H368" s="89" t="s">
        <v>193</v>
      </c>
    </row>
    <row r="369" spans="1:8" s="89" customFormat="1" hidden="1">
      <c r="A369" s="177"/>
      <c r="B369" s="177"/>
      <c r="C369" s="205"/>
      <c r="D369" s="85"/>
      <c r="E369" s="87"/>
      <c r="F369" s="87"/>
      <c r="G369" s="68">
        <f t="shared" si="12"/>
        <v>0</v>
      </c>
      <c r="H369" s="89" t="s">
        <v>193</v>
      </c>
    </row>
    <row r="370" spans="1:8" s="89" customFormat="1" hidden="1">
      <c r="A370" s="177"/>
      <c r="B370" s="177"/>
      <c r="C370" s="205"/>
      <c r="D370" s="85"/>
      <c r="E370" s="87"/>
      <c r="F370" s="87"/>
      <c r="G370" s="68">
        <f t="shared" si="12"/>
        <v>0</v>
      </c>
      <c r="H370" s="89" t="s">
        <v>193</v>
      </c>
    </row>
    <row r="371" spans="1:8" s="89" customFormat="1" hidden="1">
      <c r="A371" s="177"/>
      <c r="B371" s="177"/>
      <c r="C371" s="205"/>
      <c r="D371" s="85"/>
      <c r="E371" s="87"/>
      <c r="F371" s="87"/>
      <c r="G371" s="68">
        <f t="shared" si="12"/>
        <v>0</v>
      </c>
      <c r="H371" s="89" t="s">
        <v>193</v>
      </c>
    </row>
    <row r="372" spans="1:8" s="89" customFormat="1" hidden="1">
      <c r="A372" s="177"/>
      <c r="B372" s="177"/>
      <c r="C372" s="205"/>
      <c r="D372" s="85"/>
      <c r="E372" s="87"/>
      <c r="F372" s="87"/>
      <c r="G372" s="68">
        <f t="shared" si="12"/>
        <v>0</v>
      </c>
      <c r="H372" s="89" t="s">
        <v>193</v>
      </c>
    </row>
    <row r="373" spans="1:8" s="89" customFormat="1" hidden="1">
      <c r="A373" s="177"/>
      <c r="B373" s="177"/>
      <c r="C373" s="205"/>
      <c r="D373" s="85"/>
      <c r="E373" s="87"/>
      <c r="F373" s="87"/>
      <c r="G373" s="68">
        <f t="shared" si="12"/>
        <v>0</v>
      </c>
      <c r="H373" s="89" t="s">
        <v>193</v>
      </c>
    </row>
    <row r="374" spans="1:8" s="89" customFormat="1" hidden="1">
      <c r="A374" s="177"/>
      <c r="B374" s="177"/>
      <c r="C374" s="205"/>
      <c r="D374" s="85"/>
      <c r="E374" s="87"/>
      <c r="F374" s="87"/>
      <c r="G374" s="68">
        <f t="shared" si="10"/>
        <v>0</v>
      </c>
      <c r="H374" s="89" t="s">
        <v>193</v>
      </c>
    </row>
    <row r="375" spans="1:8" s="89" customFormat="1" hidden="1">
      <c r="A375" s="177"/>
      <c r="B375" s="177"/>
      <c r="C375" s="205"/>
      <c r="D375" s="85"/>
      <c r="E375" s="87"/>
      <c r="F375" s="87"/>
      <c r="G375" s="68">
        <f t="shared" si="10"/>
        <v>0</v>
      </c>
      <c r="H375" s="89" t="s">
        <v>193</v>
      </c>
    </row>
    <row r="376" spans="1:8" s="89" customFormat="1" hidden="1">
      <c r="A376" s="177"/>
      <c r="B376" s="177"/>
      <c r="C376" s="205"/>
      <c r="D376" s="85"/>
      <c r="E376" s="87"/>
      <c r="F376" s="87"/>
      <c r="G376" s="68">
        <f t="shared" si="10"/>
        <v>0</v>
      </c>
      <c r="H376" s="89" t="s">
        <v>193</v>
      </c>
    </row>
    <row r="377" spans="1:8" s="89" customFormat="1" hidden="1">
      <c r="A377" s="177"/>
      <c r="B377" s="177"/>
      <c r="C377" s="205"/>
      <c r="D377" s="85"/>
      <c r="E377" s="87"/>
      <c r="F377" s="87"/>
      <c r="G377" s="68">
        <f t="shared" si="10"/>
        <v>0</v>
      </c>
      <c r="H377" s="89" t="s">
        <v>193</v>
      </c>
    </row>
    <row r="378" spans="1:8" s="89" customFormat="1" hidden="1">
      <c r="A378" s="177"/>
      <c r="B378" s="177"/>
      <c r="C378" s="205"/>
      <c r="D378" s="85"/>
      <c r="E378" s="87"/>
      <c r="F378" s="87"/>
      <c r="G378" s="68">
        <f t="shared" si="10"/>
        <v>0</v>
      </c>
      <c r="H378" s="89" t="s">
        <v>193</v>
      </c>
    </row>
    <row r="379" spans="1:8" s="89" customFormat="1" hidden="1">
      <c r="A379" s="177"/>
      <c r="B379" s="177"/>
      <c r="C379" s="205"/>
      <c r="D379" s="85"/>
      <c r="E379" s="87"/>
      <c r="F379" s="87"/>
      <c r="G379" s="68">
        <f t="shared" si="10"/>
        <v>0</v>
      </c>
      <c r="H379" s="89" t="s">
        <v>193</v>
      </c>
    </row>
    <row r="380" spans="1:8" s="89" customFormat="1" hidden="1">
      <c r="A380" s="177"/>
      <c r="B380" s="177"/>
      <c r="C380" s="205"/>
      <c r="D380" s="85"/>
      <c r="E380" s="87"/>
      <c r="F380" s="87"/>
      <c r="G380" s="68">
        <f t="shared" si="10"/>
        <v>0</v>
      </c>
      <c r="H380" s="89" t="s">
        <v>193</v>
      </c>
    </row>
    <row r="381" spans="1:8" s="89" customFormat="1" hidden="1">
      <c r="A381" s="177"/>
      <c r="B381" s="177"/>
      <c r="C381" s="205"/>
      <c r="D381" s="85"/>
      <c r="E381" s="87"/>
      <c r="F381" s="87"/>
      <c r="G381" s="68">
        <f t="shared" si="10"/>
        <v>0</v>
      </c>
      <c r="H381" s="89" t="s">
        <v>193</v>
      </c>
    </row>
    <row r="382" spans="1:8" s="89" customFormat="1" hidden="1">
      <c r="A382" s="177"/>
      <c r="B382" s="177"/>
      <c r="C382" s="205"/>
      <c r="D382" s="85"/>
      <c r="E382" s="87"/>
      <c r="F382" s="87"/>
      <c r="G382" s="68">
        <f t="shared" ref="G382:G389" si="13">ROUND(C382*E382*F382,2)</f>
        <v>0</v>
      </c>
      <c r="H382" s="89" t="s">
        <v>193</v>
      </c>
    </row>
    <row r="383" spans="1:8" s="89" customFormat="1" hidden="1">
      <c r="A383" s="177"/>
      <c r="B383" s="177"/>
      <c r="C383" s="205"/>
      <c r="D383" s="85"/>
      <c r="E383" s="87"/>
      <c r="F383" s="87"/>
      <c r="G383" s="68">
        <f t="shared" si="13"/>
        <v>0</v>
      </c>
      <c r="H383" s="89" t="s">
        <v>193</v>
      </c>
    </row>
    <row r="384" spans="1:8" s="89" customFormat="1" hidden="1">
      <c r="A384" s="177"/>
      <c r="B384" s="177"/>
      <c r="C384" s="205"/>
      <c r="D384" s="85"/>
      <c r="E384" s="87"/>
      <c r="F384" s="87"/>
      <c r="G384" s="68">
        <f t="shared" si="13"/>
        <v>0</v>
      </c>
      <c r="H384" s="89" t="s">
        <v>193</v>
      </c>
    </row>
    <row r="385" spans="1:8" s="89" customFormat="1" hidden="1">
      <c r="A385" s="177"/>
      <c r="B385" s="177"/>
      <c r="C385" s="205"/>
      <c r="D385" s="85"/>
      <c r="E385" s="87"/>
      <c r="F385" s="87"/>
      <c r="G385" s="68">
        <f t="shared" si="13"/>
        <v>0</v>
      </c>
      <c r="H385" s="89" t="s">
        <v>193</v>
      </c>
    </row>
    <row r="386" spans="1:8" s="89" customFormat="1" hidden="1">
      <c r="A386" s="177"/>
      <c r="B386" s="177"/>
      <c r="C386" s="205"/>
      <c r="D386" s="85"/>
      <c r="E386" s="87"/>
      <c r="F386" s="87"/>
      <c r="G386" s="68">
        <f t="shared" si="13"/>
        <v>0</v>
      </c>
      <c r="H386" s="89" t="s">
        <v>193</v>
      </c>
    </row>
    <row r="387" spans="1:8" s="89" customFormat="1" hidden="1">
      <c r="A387" s="177"/>
      <c r="B387" s="177"/>
      <c r="C387" s="205"/>
      <c r="D387" s="85"/>
      <c r="E387" s="87"/>
      <c r="F387" s="87"/>
      <c r="G387" s="68">
        <f t="shared" si="13"/>
        <v>0</v>
      </c>
      <c r="H387" s="89" t="s">
        <v>193</v>
      </c>
    </row>
    <row r="388" spans="1:8" s="89" customFormat="1" hidden="1">
      <c r="A388" s="177"/>
      <c r="B388" s="177"/>
      <c r="C388" s="205"/>
      <c r="D388" s="85"/>
      <c r="E388" s="87"/>
      <c r="F388" s="87"/>
      <c r="G388" s="68">
        <f t="shared" si="13"/>
        <v>0</v>
      </c>
      <c r="H388" s="89" t="s">
        <v>193</v>
      </c>
    </row>
    <row r="389" spans="1:8" s="89" customFormat="1" hidden="1">
      <c r="A389" s="177"/>
      <c r="B389" s="177"/>
      <c r="C389" s="205"/>
      <c r="D389" s="85"/>
      <c r="E389" s="87"/>
      <c r="F389" s="87"/>
      <c r="G389" s="68">
        <f t="shared" si="13"/>
        <v>0</v>
      </c>
      <c r="H389" s="89" t="s">
        <v>193</v>
      </c>
    </row>
    <row r="390" spans="1:8" s="89" customFormat="1" hidden="1">
      <c r="A390" s="177"/>
      <c r="B390" s="177"/>
      <c r="C390" s="205"/>
      <c r="D390" s="85"/>
      <c r="E390" s="87"/>
      <c r="F390" s="87"/>
      <c r="G390" s="68">
        <f t="shared" ref="G390:G397" si="14">ROUND(C390*E390*F390,2)</f>
        <v>0</v>
      </c>
      <c r="H390" s="89" t="s">
        <v>193</v>
      </c>
    </row>
    <row r="391" spans="1:8" s="89" customFormat="1" hidden="1">
      <c r="A391" s="177"/>
      <c r="B391" s="177"/>
      <c r="C391" s="205"/>
      <c r="D391" s="85"/>
      <c r="E391" s="87"/>
      <c r="F391" s="87"/>
      <c r="G391" s="68">
        <f t="shared" si="14"/>
        <v>0</v>
      </c>
      <c r="H391" s="89" t="s">
        <v>193</v>
      </c>
    </row>
    <row r="392" spans="1:8" s="89" customFormat="1" hidden="1">
      <c r="A392" s="177"/>
      <c r="B392" s="177"/>
      <c r="C392" s="205"/>
      <c r="D392" s="85"/>
      <c r="E392" s="87"/>
      <c r="F392" s="87"/>
      <c r="G392" s="68">
        <f t="shared" si="14"/>
        <v>0</v>
      </c>
      <c r="H392" s="89" t="s">
        <v>193</v>
      </c>
    </row>
    <row r="393" spans="1:8" s="89" customFormat="1" hidden="1">
      <c r="A393" s="177"/>
      <c r="B393" s="177"/>
      <c r="C393" s="205"/>
      <c r="D393" s="85"/>
      <c r="E393" s="87"/>
      <c r="F393" s="87"/>
      <c r="G393" s="68">
        <f t="shared" si="14"/>
        <v>0</v>
      </c>
      <c r="H393" s="89" t="s">
        <v>193</v>
      </c>
    </row>
    <row r="394" spans="1:8" s="89" customFormat="1" hidden="1">
      <c r="A394" s="177"/>
      <c r="B394" s="177"/>
      <c r="C394" s="205"/>
      <c r="D394" s="85"/>
      <c r="E394" s="87"/>
      <c r="F394" s="87"/>
      <c r="G394" s="68">
        <f t="shared" si="14"/>
        <v>0</v>
      </c>
      <c r="H394" s="89" t="s">
        <v>193</v>
      </c>
    </row>
    <row r="395" spans="1:8" s="89" customFormat="1" hidden="1">
      <c r="A395" s="177"/>
      <c r="B395" s="177"/>
      <c r="C395" s="205"/>
      <c r="D395" s="85"/>
      <c r="E395" s="87"/>
      <c r="F395" s="87"/>
      <c r="G395" s="68">
        <f t="shared" si="14"/>
        <v>0</v>
      </c>
      <c r="H395" s="89" t="s">
        <v>193</v>
      </c>
    </row>
    <row r="396" spans="1:8" s="89" customFormat="1" hidden="1">
      <c r="A396" s="177"/>
      <c r="B396" s="177"/>
      <c r="C396" s="205"/>
      <c r="D396" s="85"/>
      <c r="E396" s="87"/>
      <c r="F396" s="87"/>
      <c r="G396" s="68">
        <f t="shared" si="14"/>
        <v>0</v>
      </c>
      <c r="H396" s="89" t="s">
        <v>193</v>
      </c>
    </row>
    <row r="397" spans="1:8" s="89" customFormat="1" hidden="1">
      <c r="A397" s="177"/>
      <c r="B397" s="177"/>
      <c r="C397" s="205"/>
      <c r="D397" s="85"/>
      <c r="E397" s="87"/>
      <c r="F397" s="87"/>
      <c r="G397" s="68">
        <f t="shared" si="14"/>
        <v>0</v>
      </c>
      <c r="H397" s="89" t="s">
        <v>193</v>
      </c>
    </row>
    <row r="398" spans="1:8" s="89" customFormat="1" hidden="1">
      <c r="A398" s="177"/>
      <c r="B398" s="177"/>
      <c r="C398" s="205"/>
      <c r="D398" s="85"/>
      <c r="E398" s="87"/>
      <c r="F398" s="87"/>
      <c r="G398" s="68">
        <f t="shared" si="10"/>
        <v>0</v>
      </c>
      <c r="H398" s="89" t="s">
        <v>193</v>
      </c>
    </row>
    <row r="399" spans="1:8" s="89" customFormat="1" hidden="1">
      <c r="A399" s="177"/>
      <c r="B399" s="177"/>
      <c r="C399" s="205"/>
      <c r="D399" s="85"/>
      <c r="E399" s="87"/>
      <c r="F399" s="87"/>
      <c r="G399" s="68">
        <f t="shared" si="10"/>
        <v>0</v>
      </c>
      <c r="H399" s="89" t="s">
        <v>193</v>
      </c>
    </row>
    <row r="400" spans="1:8" s="89" customFormat="1" hidden="1">
      <c r="A400" s="177"/>
      <c r="B400" s="177"/>
      <c r="C400" s="205"/>
      <c r="D400" s="85"/>
      <c r="E400" s="87"/>
      <c r="F400" s="87"/>
      <c r="G400" s="68">
        <f t="shared" ref="G400:G401" si="15">ROUND(C400*E400*F400,2)</f>
        <v>0</v>
      </c>
      <c r="H400" s="89" t="s">
        <v>193</v>
      </c>
    </row>
    <row r="401" spans="1:10" s="89" customFormat="1" hidden="1">
      <c r="A401" s="177"/>
      <c r="B401" s="177"/>
      <c r="C401" s="205"/>
      <c r="D401" s="85"/>
      <c r="E401" s="87"/>
      <c r="F401" s="87"/>
      <c r="G401" s="68">
        <f t="shared" si="15"/>
        <v>0</v>
      </c>
      <c r="H401" s="89" t="s">
        <v>193</v>
      </c>
    </row>
    <row r="402" spans="1:10" s="89" customFormat="1" hidden="1">
      <c r="A402" s="177"/>
      <c r="B402" s="177"/>
      <c r="C402" s="205"/>
      <c r="D402" s="85"/>
      <c r="E402" s="87"/>
      <c r="F402" s="87"/>
      <c r="G402" s="68">
        <f t="shared" ref="G402:G403" si="16">ROUND(C402*E402*F402,2)</f>
        <v>0</v>
      </c>
      <c r="H402" s="89" t="s">
        <v>193</v>
      </c>
    </row>
    <row r="403" spans="1:10" s="89" customFormat="1" hidden="1">
      <c r="A403" s="177"/>
      <c r="B403" s="177"/>
      <c r="C403" s="205"/>
      <c r="D403" s="85"/>
      <c r="E403" s="87"/>
      <c r="F403" s="87"/>
      <c r="G403" s="68">
        <f t="shared" si="16"/>
        <v>0</v>
      </c>
      <c r="H403" s="89" t="s">
        <v>193</v>
      </c>
    </row>
    <row r="404" spans="1:10" s="89" customFormat="1" hidden="1">
      <c r="A404" s="177"/>
      <c r="B404" s="177"/>
      <c r="C404" s="205"/>
      <c r="D404" s="85"/>
      <c r="E404" s="87"/>
      <c r="F404" s="87"/>
      <c r="G404" s="68">
        <f t="shared" si="10"/>
        <v>0</v>
      </c>
      <c r="H404" s="89" t="s">
        <v>193</v>
      </c>
    </row>
    <row r="405" spans="1:10" s="89" customFormat="1" hidden="1">
      <c r="A405" s="177"/>
      <c r="B405" s="177"/>
      <c r="C405" s="205"/>
      <c r="D405" s="85"/>
      <c r="E405" s="87"/>
      <c r="F405" s="87"/>
      <c r="G405" s="68">
        <f t="shared" ref="G405" si="17">ROUND(C405*E405*F405,2)</f>
        <v>0</v>
      </c>
      <c r="H405" s="89" t="s">
        <v>193</v>
      </c>
    </row>
    <row r="406" spans="1:10" s="89" customFormat="1">
      <c r="A406" s="177"/>
      <c r="B406" s="177"/>
      <c r="C406" s="205"/>
      <c r="D406" s="85"/>
      <c r="E406" s="87"/>
      <c r="F406" s="87"/>
      <c r="G406" s="215">
        <f t="shared" si="10"/>
        <v>0</v>
      </c>
      <c r="H406" s="89" t="s">
        <v>193</v>
      </c>
    </row>
    <row r="407" spans="1:10" s="89" customFormat="1">
      <c r="A407" s="177"/>
      <c r="B407" s="163"/>
      <c r="C407" s="90"/>
      <c r="E407" s="162"/>
      <c r="F407" s="103" t="s">
        <v>209</v>
      </c>
      <c r="G407" s="224">
        <f>ROUND(SUBTOTAL(109,G277:G406),2)</f>
        <v>0</v>
      </c>
      <c r="H407" s="89" t="s">
        <v>193</v>
      </c>
      <c r="J407" s="349" t="s">
        <v>260</v>
      </c>
    </row>
    <row r="408" spans="1:10" s="89" customFormat="1">
      <c r="A408" s="177"/>
      <c r="B408" s="177"/>
      <c r="C408" s="90"/>
      <c r="G408" s="221"/>
      <c r="H408" s="89" t="s">
        <v>196</v>
      </c>
    </row>
    <row r="409" spans="1:10" s="89" customFormat="1">
      <c r="A409" s="177"/>
      <c r="B409" s="177"/>
      <c r="C409" s="205"/>
      <c r="D409" s="85"/>
      <c r="E409" s="87"/>
      <c r="F409" s="87"/>
      <c r="G409" s="68">
        <f>ROUND(C409*E409*F409,2)</f>
        <v>0</v>
      </c>
      <c r="H409" s="89" t="s">
        <v>196</v>
      </c>
    </row>
    <row r="410" spans="1:10" s="89" customFormat="1">
      <c r="A410" s="177"/>
      <c r="B410" s="177"/>
      <c r="C410" s="205"/>
      <c r="D410" s="85"/>
      <c r="E410" s="87"/>
      <c r="F410" s="87"/>
      <c r="G410" s="68">
        <f t="shared" ref="G410:G537" si="18">ROUND(C410*E410*F410,2)</f>
        <v>0</v>
      </c>
      <c r="H410" s="89" t="s">
        <v>196</v>
      </c>
    </row>
    <row r="411" spans="1:10" s="89" customFormat="1">
      <c r="A411" s="177"/>
      <c r="B411" s="177"/>
      <c r="C411" s="205"/>
      <c r="D411" s="85"/>
      <c r="E411" s="87"/>
      <c r="F411" s="87"/>
      <c r="G411" s="68">
        <f t="shared" si="18"/>
        <v>0</v>
      </c>
      <c r="H411" s="89" t="s">
        <v>196</v>
      </c>
    </row>
    <row r="412" spans="1:10" s="89" customFormat="1" hidden="1">
      <c r="A412" s="177"/>
      <c r="B412" s="177"/>
      <c r="C412" s="205"/>
      <c r="D412" s="85"/>
      <c r="E412" s="87"/>
      <c r="F412" s="87"/>
      <c r="G412" s="68">
        <f t="shared" si="18"/>
        <v>0</v>
      </c>
      <c r="H412" s="89" t="s">
        <v>196</v>
      </c>
    </row>
    <row r="413" spans="1:10" s="89" customFormat="1" hidden="1">
      <c r="A413" s="177"/>
      <c r="B413" s="177"/>
      <c r="C413" s="205"/>
      <c r="D413" s="85"/>
      <c r="E413" s="87"/>
      <c r="F413" s="87"/>
      <c r="G413" s="68">
        <f t="shared" si="18"/>
        <v>0</v>
      </c>
      <c r="H413" s="89" t="s">
        <v>196</v>
      </c>
    </row>
    <row r="414" spans="1:10" s="89" customFormat="1" hidden="1">
      <c r="A414" s="177"/>
      <c r="B414" s="177"/>
      <c r="C414" s="205"/>
      <c r="D414" s="85"/>
      <c r="E414" s="87"/>
      <c r="F414" s="87"/>
      <c r="G414" s="68">
        <f t="shared" si="18"/>
        <v>0</v>
      </c>
      <c r="H414" s="89" t="s">
        <v>196</v>
      </c>
    </row>
    <row r="415" spans="1:10" s="89" customFormat="1" hidden="1">
      <c r="A415" s="177"/>
      <c r="B415" s="177"/>
      <c r="C415" s="205"/>
      <c r="D415" s="85"/>
      <c r="E415" s="87"/>
      <c r="F415" s="87"/>
      <c r="G415" s="68">
        <f t="shared" si="18"/>
        <v>0</v>
      </c>
      <c r="H415" s="89" t="s">
        <v>196</v>
      </c>
    </row>
    <row r="416" spans="1:10" s="89" customFormat="1" hidden="1">
      <c r="A416" s="177"/>
      <c r="B416" s="177"/>
      <c r="C416" s="205"/>
      <c r="D416" s="85"/>
      <c r="E416" s="87"/>
      <c r="F416" s="87"/>
      <c r="G416" s="68">
        <f t="shared" si="18"/>
        <v>0</v>
      </c>
      <c r="H416" s="89" t="s">
        <v>196</v>
      </c>
    </row>
    <row r="417" spans="1:8" s="89" customFormat="1" hidden="1">
      <c r="A417" s="177"/>
      <c r="B417" s="177"/>
      <c r="C417" s="205"/>
      <c r="D417" s="85"/>
      <c r="E417" s="87"/>
      <c r="F417" s="87"/>
      <c r="G417" s="68">
        <f t="shared" si="18"/>
        <v>0</v>
      </c>
      <c r="H417" s="89" t="s">
        <v>196</v>
      </c>
    </row>
    <row r="418" spans="1:8" s="89" customFormat="1" hidden="1">
      <c r="A418" s="177"/>
      <c r="B418" s="177"/>
      <c r="C418" s="205"/>
      <c r="D418" s="85"/>
      <c r="E418" s="87"/>
      <c r="F418" s="87"/>
      <c r="G418" s="68">
        <f t="shared" si="18"/>
        <v>0</v>
      </c>
      <c r="H418" s="89" t="s">
        <v>196</v>
      </c>
    </row>
    <row r="419" spans="1:8" s="89" customFormat="1" hidden="1">
      <c r="A419" s="177"/>
      <c r="B419" s="177"/>
      <c r="C419" s="205"/>
      <c r="D419" s="85"/>
      <c r="E419" s="87"/>
      <c r="F419" s="87"/>
      <c r="G419" s="68">
        <f t="shared" si="18"/>
        <v>0</v>
      </c>
      <c r="H419" s="89" t="s">
        <v>196</v>
      </c>
    </row>
    <row r="420" spans="1:8" s="89" customFormat="1" hidden="1">
      <c r="A420" s="177"/>
      <c r="B420" s="177"/>
      <c r="C420" s="205"/>
      <c r="D420" s="85"/>
      <c r="E420" s="87"/>
      <c r="F420" s="87"/>
      <c r="G420" s="68">
        <f t="shared" si="18"/>
        <v>0</v>
      </c>
      <c r="H420" s="89" t="s">
        <v>196</v>
      </c>
    </row>
    <row r="421" spans="1:8" s="89" customFormat="1" hidden="1">
      <c r="A421" s="177"/>
      <c r="B421" s="177"/>
      <c r="C421" s="205"/>
      <c r="D421" s="85"/>
      <c r="E421" s="87"/>
      <c r="F421" s="87"/>
      <c r="G421" s="68">
        <f t="shared" si="18"/>
        <v>0</v>
      </c>
      <c r="H421" s="89" t="s">
        <v>196</v>
      </c>
    </row>
    <row r="422" spans="1:8" s="89" customFormat="1" hidden="1">
      <c r="A422" s="177"/>
      <c r="B422" s="177"/>
      <c r="C422" s="205"/>
      <c r="D422" s="85"/>
      <c r="E422" s="87"/>
      <c r="F422" s="87"/>
      <c r="G422" s="68">
        <f t="shared" si="18"/>
        <v>0</v>
      </c>
      <c r="H422" s="89" t="s">
        <v>196</v>
      </c>
    </row>
    <row r="423" spans="1:8" s="89" customFormat="1" hidden="1">
      <c r="A423" s="177"/>
      <c r="B423" s="177"/>
      <c r="C423" s="205"/>
      <c r="D423" s="85"/>
      <c r="E423" s="87"/>
      <c r="F423" s="87"/>
      <c r="G423" s="68">
        <f t="shared" si="18"/>
        <v>0</v>
      </c>
      <c r="H423" s="89" t="s">
        <v>196</v>
      </c>
    </row>
    <row r="424" spans="1:8" s="89" customFormat="1" hidden="1">
      <c r="A424" s="177"/>
      <c r="B424" s="177"/>
      <c r="C424" s="205"/>
      <c r="D424" s="85"/>
      <c r="E424" s="87"/>
      <c r="F424" s="87"/>
      <c r="G424" s="68">
        <f t="shared" si="18"/>
        <v>0</v>
      </c>
      <c r="H424" s="89" t="s">
        <v>196</v>
      </c>
    </row>
    <row r="425" spans="1:8" s="89" customFormat="1" hidden="1">
      <c r="A425" s="177"/>
      <c r="B425" s="177"/>
      <c r="C425" s="205"/>
      <c r="D425" s="85"/>
      <c r="E425" s="87"/>
      <c r="F425" s="87"/>
      <c r="G425" s="68">
        <f t="shared" si="18"/>
        <v>0</v>
      </c>
      <c r="H425" s="89" t="s">
        <v>196</v>
      </c>
    </row>
    <row r="426" spans="1:8" s="89" customFormat="1" hidden="1">
      <c r="A426" s="177"/>
      <c r="B426" s="177"/>
      <c r="C426" s="205"/>
      <c r="D426" s="85"/>
      <c r="E426" s="87"/>
      <c r="F426" s="87"/>
      <c r="G426" s="68">
        <f t="shared" si="18"/>
        <v>0</v>
      </c>
      <c r="H426" s="89" t="s">
        <v>196</v>
      </c>
    </row>
    <row r="427" spans="1:8" s="89" customFormat="1" hidden="1">
      <c r="A427" s="177"/>
      <c r="B427" s="177"/>
      <c r="C427" s="205"/>
      <c r="D427" s="85"/>
      <c r="E427" s="87"/>
      <c r="F427" s="87"/>
      <c r="G427" s="68">
        <f t="shared" si="18"/>
        <v>0</v>
      </c>
      <c r="H427" s="89" t="s">
        <v>196</v>
      </c>
    </row>
    <row r="428" spans="1:8" s="89" customFormat="1" hidden="1">
      <c r="A428" s="177"/>
      <c r="B428" s="177"/>
      <c r="C428" s="205"/>
      <c r="D428" s="85"/>
      <c r="E428" s="87"/>
      <c r="F428" s="87"/>
      <c r="G428" s="68">
        <f t="shared" si="18"/>
        <v>0</v>
      </c>
      <c r="H428" s="89" t="s">
        <v>196</v>
      </c>
    </row>
    <row r="429" spans="1:8" s="89" customFormat="1" hidden="1">
      <c r="A429" s="177"/>
      <c r="B429" s="177"/>
      <c r="C429" s="205"/>
      <c r="D429" s="85"/>
      <c r="E429" s="87"/>
      <c r="F429" s="87"/>
      <c r="G429" s="68">
        <f t="shared" si="18"/>
        <v>0</v>
      </c>
      <c r="H429" s="89" t="s">
        <v>196</v>
      </c>
    </row>
    <row r="430" spans="1:8" s="89" customFormat="1" hidden="1">
      <c r="A430" s="177"/>
      <c r="B430" s="177"/>
      <c r="C430" s="205"/>
      <c r="D430" s="85"/>
      <c r="E430" s="87"/>
      <c r="F430" s="87"/>
      <c r="G430" s="68">
        <f t="shared" si="18"/>
        <v>0</v>
      </c>
      <c r="H430" s="89" t="s">
        <v>196</v>
      </c>
    </row>
    <row r="431" spans="1:8" s="89" customFormat="1" hidden="1">
      <c r="A431" s="177"/>
      <c r="B431" s="177"/>
      <c r="C431" s="205"/>
      <c r="D431" s="85"/>
      <c r="E431" s="87"/>
      <c r="F431" s="87"/>
      <c r="G431" s="68">
        <f t="shared" si="18"/>
        <v>0</v>
      </c>
      <c r="H431" s="89" t="s">
        <v>196</v>
      </c>
    </row>
    <row r="432" spans="1:8" s="89" customFormat="1" hidden="1">
      <c r="A432" s="177"/>
      <c r="B432" s="177"/>
      <c r="C432" s="205"/>
      <c r="D432" s="85"/>
      <c r="E432" s="87"/>
      <c r="F432" s="87"/>
      <c r="G432" s="68">
        <f t="shared" si="18"/>
        <v>0</v>
      </c>
      <c r="H432" s="89" t="s">
        <v>196</v>
      </c>
    </row>
    <row r="433" spans="1:8" s="89" customFormat="1" hidden="1">
      <c r="A433" s="177"/>
      <c r="B433" s="177"/>
      <c r="C433" s="205"/>
      <c r="D433" s="85"/>
      <c r="E433" s="87"/>
      <c r="F433" s="87"/>
      <c r="G433" s="68">
        <f t="shared" si="18"/>
        <v>0</v>
      </c>
      <c r="H433" s="89" t="s">
        <v>196</v>
      </c>
    </row>
    <row r="434" spans="1:8" s="89" customFormat="1" hidden="1">
      <c r="A434" s="177"/>
      <c r="B434" s="177"/>
      <c r="C434" s="205"/>
      <c r="D434" s="85"/>
      <c r="E434" s="87"/>
      <c r="F434" s="87"/>
      <c r="G434" s="68">
        <f t="shared" si="18"/>
        <v>0</v>
      </c>
      <c r="H434" s="89" t="s">
        <v>196</v>
      </c>
    </row>
    <row r="435" spans="1:8" s="89" customFormat="1" hidden="1">
      <c r="A435" s="177"/>
      <c r="B435" s="177"/>
      <c r="C435" s="205"/>
      <c r="D435" s="85"/>
      <c r="E435" s="87"/>
      <c r="F435" s="87"/>
      <c r="G435" s="68">
        <f t="shared" si="18"/>
        <v>0</v>
      </c>
      <c r="H435" s="89" t="s">
        <v>196</v>
      </c>
    </row>
    <row r="436" spans="1:8" s="89" customFormat="1" hidden="1">
      <c r="A436" s="177"/>
      <c r="B436" s="177"/>
      <c r="C436" s="205"/>
      <c r="D436" s="85"/>
      <c r="E436" s="87"/>
      <c r="F436" s="87"/>
      <c r="G436" s="68">
        <f t="shared" si="18"/>
        <v>0</v>
      </c>
      <c r="H436" s="89" t="s">
        <v>196</v>
      </c>
    </row>
    <row r="437" spans="1:8" s="89" customFormat="1" hidden="1">
      <c r="A437" s="177"/>
      <c r="B437" s="177"/>
      <c r="C437" s="205"/>
      <c r="D437" s="85"/>
      <c r="E437" s="87"/>
      <c r="F437" s="87"/>
      <c r="G437" s="68">
        <f t="shared" si="18"/>
        <v>0</v>
      </c>
      <c r="H437" s="89" t="s">
        <v>196</v>
      </c>
    </row>
    <row r="438" spans="1:8" s="89" customFormat="1" hidden="1">
      <c r="A438" s="177"/>
      <c r="B438" s="177"/>
      <c r="C438" s="205"/>
      <c r="D438" s="85"/>
      <c r="E438" s="87"/>
      <c r="F438" s="87"/>
      <c r="G438" s="68">
        <f t="shared" si="18"/>
        <v>0</v>
      </c>
      <c r="H438" s="89" t="s">
        <v>196</v>
      </c>
    </row>
    <row r="439" spans="1:8" s="89" customFormat="1" hidden="1">
      <c r="A439" s="177"/>
      <c r="B439" s="177"/>
      <c r="C439" s="205"/>
      <c r="D439" s="85"/>
      <c r="E439" s="87"/>
      <c r="F439" s="87"/>
      <c r="G439" s="68">
        <f t="shared" si="18"/>
        <v>0</v>
      </c>
      <c r="H439" s="89" t="s">
        <v>196</v>
      </c>
    </row>
    <row r="440" spans="1:8" s="89" customFormat="1" hidden="1">
      <c r="A440" s="177"/>
      <c r="B440" s="177"/>
      <c r="C440" s="205"/>
      <c r="D440" s="85"/>
      <c r="E440" s="87"/>
      <c r="F440" s="87"/>
      <c r="G440" s="68">
        <f t="shared" si="18"/>
        <v>0</v>
      </c>
      <c r="H440" s="89" t="s">
        <v>196</v>
      </c>
    </row>
    <row r="441" spans="1:8" s="89" customFormat="1" hidden="1">
      <c r="A441" s="177"/>
      <c r="B441" s="177"/>
      <c r="C441" s="205"/>
      <c r="D441" s="85"/>
      <c r="E441" s="87"/>
      <c r="F441" s="87"/>
      <c r="G441" s="68">
        <f t="shared" si="18"/>
        <v>0</v>
      </c>
      <c r="H441" s="89" t="s">
        <v>196</v>
      </c>
    </row>
    <row r="442" spans="1:8" s="89" customFormat="1" hidden="1">
      <c r="A442" s="177"/>
      <c r="B442" s="177"/>
      <c r="C442" s="205"/>
      <c r="D442" s="85"/>
      <c r="E442" s="87"/>
      <c r="F442" s="87"/>
      <c r="G442" s="68">
        <f t="shared" si="18"/>
        <v>0</v>
      </c>
      <c r="H442" s="89" t="s">
        <v>196</v>
      </c>
    </row>
    <row r="443" spans="1:8" s="89" customFormat="1" hidden="1">
      <c r="A443" s="177"/>
      <c r="B443" s="177"/>
      <c r="C443" s="205"/>
      <c r="D443" s="85"/>
      <c r="E443" s="87"/>
      <c r="F443" s="87"/>
      <c r="G443" s="68">
        <f t="shared" si="18"/>
        <v>0</v>
      </c>
      <c r="H443" s="89" t="s">
        <v>196</v>
      </c>
    </row>
    <row r="444" spans="1:8" s="89" customFormat="1" hidden="1">
      <c r="A444" s="177"/>
      <c r="B444" s="177"/>
      <c r="C444" s="205"/>
      <c r="D444" s="85"/>
      <c r="E444" s="87"/>
      <c r="F444" s="87"/>
      <c r="G444" s="68">
        <f t="shared" si="18"/>
        <v>0</v>
      </c>
      <c r="H444" s="89" t="s">
        <v>196</v>
      </c>
    </row>
    <row r="445" spans="1:8" s="89" customFormat="1" hidden="1">
      <c r="A445" s="177"/>
      <c r="B445" s="177"/>
      <c r="C445" s="205"/>
      <c r="D445" s="85"/>
      <c r="E445" s="87"/>
      <c r="F445" s="87"/>
      <c r="G445" s="68">
        <f t="shared" si="18"/>
        <v>0</v>
      </c>
      <c r="H445" s="89" t="s">
        <v>196</v>
      </c>
    </row>
    <row r="446" spans="1:8" s="89" customFormat="1" hidden="1">
      <c r="A446" s="177"/>
      <c r="B446" s="177"/>
      <c r="C446" s="205"/>
      <c r="D446" s="85"/>
      <c r="E446" s="87"/>
      <c r="F446" s="87"/>
      <c r="G446" s="68">
        <f t="shared" si="18"/>
        <v>0</v>
      </c>
      <c r="H446" s="89" t="s">
        <v>196</v>
      </c>
    </row>
    <row r="447" spans="1:8" s="89" customFormat="1" hidden="1">
      <c r="A447" s="177"/>
      <c r="B447" s="177"/>
      <c r="C447" s="205"/>
      <c r="D447" s="85"/>
      <c r="E447" s="87"/>
      <c r="F447" s="87"/>
      <c r="G447" s="68">
        <f t="shared" si="18"/>
        <v>0</v>
      </c>
      <c r="H447" s="89" t="s">
        <v>196</v>
      </c>
    </row>
    <row r="448" spans="1:8" s="89" customFormat="1" hidden="1">
      <c r="A448" s="177"/>
      <c r="B448" s="177"/>
      <c r="C448" s="205"/>
      <c r="D448" s="85"/>
      <c r="E448" s="87"/>
      <c r="F448" s="87"/>
      <c r="G448" s="68">
        <f t="shared" si="18"/>
        <v>0</v>
      </c>
      <c r="H448" s="89" t="s">
        <v>196</v>
      </c>
    </row>
    <row r="449" spans="1:8" s="89" customFormat="1" hidden="1">
      <c r="A449" s="177"/>
      <c r="B449" s="177"/>
      <c r="C449" s="205"/>
      <c r="D449" s="85"/>
      <c r="E449" s="87"/>
      <c r="F449" s="87"/>
      <c r="G449" s="68">
        <f t="shared" si="18"/>
        <v>0</v>
      </c>
      <c r="H449" s="89" t="s">
        <v>196</v>
      </c>
    </row>
    <row r="450" spans="1:8" s="89" customFormat="1" hidden="1">
      <c r="A450" s="177"/>
      <c r="B450" s="177"/>
      <c r="C450" s="205"/>
      <c r="D450" s="85"/>
      <c r="E450" s="87"/>
      <c r="F450" s="87"/>
      <c r="G450" s="68">
        <f t="shared" si="18"/>
        <v>0</v>
      </c>
      <c r="H450" s="89" t="s">
        <v>196</v>
      </c>
    </row>
    <row r="451" spans="1:8" s="89" customFormat="1" hidden="1">
      <c r="A451" s="177"/>
      <c r="B451" s="177"/>
      <c r="C451" s="205"/>
      <c r="D451" s="85"/>
      <c r="E451" s="87"/>
      <c r="F451" s="87"/>
      <c r="G451" s="68">
        <f t="shared" si="18"/>
        <v>0</v>
      </c>
      <c r="H451" s="89" t="s">
        <v>196</v>
      </c>
    </row>
    <row r="452" spans="1:8" s="89" customFormat="1" hidden="1">
      <c r="A452" s="177"/>
      <c r="B452" s="177"/>
      <c r="C452" s="205"/>
      <c r="D452" s="85"/>
      <c r="E452" s="87"/>
      <c r="F452" s="87"/>
      <c r="G452" s="68">
        <f t="shared" si="18"/>
        <v>0</v>
      </c>
      <c r="H452" s="89" t="s">
        <v>196</v>
      </c>
    </row>
    <row r="453" spans="1:8" s="89" customFormat="1" hidden="1">
      <c r="A453" s="177"/>
      <c r="B453" s="177"/>
      <c r="C453" s="205"/>
      <c r="D453" s="85"/>
      <c r="E453" s="87"/>
      <c r="F453" s="87"/>
      <c r="G453" s="68">
        <f t="shared" si="18"/>
        <v>0</v>
      </c>
      <c r="H453" s="89" t="s">
        <v>196</v>
      </c>
    </row>
    <row r="454" spans="1:8" s="89" customFormat="1" hidden="1">
      <c r="A454" s="177"/>
      <c r="B454" s="177"/>
      <c r="C454" s="205"/>
      <c r="D454" s="85"/>
      <c r="E454" s="87"/>
      <c r="F454" s="87"/>
      <c r="G454" s="68">
        <f t="shared" si="18"/>
        <v>0</v>
      </c>
      <c r="H454" s="89" t="s">
        <v>196</v>
      </c>
    </row>
    <row r="455" spans="1:8" s="89" customFormat="1" hidden="1">
      <c r="A455" s="177"/>
      <c r="B455" s="177"/>
      <c r="C455" s="205"/>
      <c r="D455" s="85"/>
      <c r="E455" s="87"/>
      <c r="F455" s="87"/>
      <c r="G455" s="68">
        <f t="shared" si="18"/>
        <v>0</v>
      </c>
      <c r="H455" s="89" t="s">
        <v>196</v>
      </c>
    </row>
    <row r="456" spans="1:8" s="89" customFormat="1" hidden="1">
      <c r="A456" s="177"/>
      <c r="B456" s="177"/>
      <c r="C456" s="205"/>
      <c r="D456" s="85"/>
      <c r="E456" s="87"/>
      <c r="F456" s="87"/>
      <c r="G456" s="68">
        <f t="shared" si="18"/>
        <v>0</v>
      </c>
      <c r="H456" s="89" t="s">
        <v>196</v>
      </c>
    </row>
    <row r="457" spans="1:8" s="89" customFormat="1" hidden="1">
      <c r="A457" s="177"/>
      <c r="B457" s="177"/>
      <c r="C457" s="205"/>
      <c r="D457" s="85"/>
      <c r="E457" s="87"/>
      <c r="F457" s="87"/>
      <c r="G457" s="68">
        <f t="shared" si="18"/>
        <v>0</v>
      </c>
      <c r="H457" s="89" t="s">
        <v>196</v>
      </c>
    </row>
    <row r="458" spans="1:8" s="89" customFormat="1" hidden="1">
      <c r="A458" s="177"/>
      <c r="B458" s="177"/>
      <c r="C458" s="205"/>
      <c r="D458" s="85"/>
      <c r="E458" s="87"/>
      <c r="F458" s="87"/>
      <c r="G458" s="68">
        <f t="shared" si="18"/>
        <v>0</v>
      </c>
      <c r="H458" s="89" t="s">
        <v>196</v>
      </c>
    </row>
    <row r="459" spans="1:8" s="89" customFormat="1" hidden="1">
      <c r="A459" s="177"/>
      <c r="B459" s="177"/>
      <c r="C459" s="205"/>
      <c r="D459" s="85"/>
      <c r="E459" s="87"/>
      <c r="F459" s="87"/>
      <c r="G459" s="68">
        <f t="shared" si="18"/>
        <v>0</v>
      </c>
      <c r="H459" s="89" t="s">
        <v>196</v>
      </c>
    </row>
    <row r="460" spans="1:8" s="89" customFormat="1" hidden="1">
      <c r="A460" s="177"/>
      <c r="B460" s="177"/>
      <c r="C460" s="205"/>
      <c r="D460" s="85"/>
      <c r="E460" s="87"/>
      <c r="F460" s="87"/>
      <c r="G460" s="68">
        <f t="shared" si="18"/>
        <v>0</v>
      </c>
      <c r="H460" s="89" t="s">
        <v>196</v>
      </c>
    </row>
    <row r="461" spans="1:8" s="89" customFormat="1" hidden="1">
      <c r="A461" s="177"/>
      <c r="B461" s="177"/>
      <c r="C461" s="205"/>
      <c r="D461" s="85"/>
      <c r="E461" s="87"/>
      <c r="F461" s="87"/>
      <c r="G461" s="68">
        <f t="shared" si="18"/>
        <v>0</v>
      </c>
      <c r="H461" s="89" t="s">
        <v>196</v>
      </c>
    </row>
    <row r="462" spans="1:8" s="89" customFormat="1" hidden="1">
      <c r="A462" s="177"/>
      <c r="B462" s="177"/>
      <c r="C462" s="205"/>
      <c r="D462" s="85"/>
      <c r="E462" s="87"/>
      <c r="F462" s="87"/>
      <c r="G462" s="68">
        <f t="shared" si="18"/>
        <v>0</v>
      </c>
      <c r="H462" s="89" t="s">
        <v>196</v>
      </c>
    </row>
    <row r="463" spans="1:8" s="89" customFormat="1" hidden="1">
      <c r="A463" s="177"/>
      <c r="B463" s="177"/>
      <c r="C463" s="205"/>
      <c r="D463" s="85"/>
      <c r="E463" s="87"/>
      <c r="F463" s="87"/>
      <c r="G463" s="68">
        <f t="shared" si="18"/>
        <v>0</v>
      </c>
      <c r="H463" s="89" t="s">
        <v>196</v>
      </c>
    </row>
    <row r="464" spans="1:8" s="89" customFormat="1" hidden="1">
      <c r="A464" s="177"/>
      <c r="B464" s="177"/>
      <c r="C464" s="205"/>
      <c r="D464" s="85"/>
      <c r="E464" s="87"/>
      <c r="F464" s="87"/>
      <c r="G464" s="68">
        <f t="shared" si="18"/>
        <v>0</v>
      </c>
      <c r="H464" s="89" t="s">
        <v>196</v>
      </c>
    </row>
    <row r="465" spans="1:8" s="89" customFormat="1" hidden="1">
      <c r="A465" s="177"/>
      <c r="B465" s="177"/>
      <c r="C465" s="205"/>
      <c r="D465" s="85"/>
      <c r="E465" s="87"/>
      <c r="F465" s="87"/>
      <c r="G465" s="68">
        <f t="shared" si="18"/>
        <v>0</v>
      </c>
      <c r="H465" s="89" t="s">
        <v>196</v>
      </c>
    </row>
    <row r="466" spans="1:8" s="89" customFormat="1" hidden="1">
      <c r="A466" s="177"/>
      <c r="B466" s="177"/>
      <c r="C466" s="205"/>
      <c r="D466" s="85"/>
      <c r="E466" s="87"/>
      <c r="F466" s="87"/>
      <c r="G466" s="68">
        <f t="shared" si="18"/>
        <v>0</v>
      </c>
      <c r="H466" s="89" t="s">
        <v>196</v>
      </c>
    </row>
    <row r="467" spans="1:8" s="89" customFormat="1" hidden="1">
      <c r="A467" s="177"/>
      <c r="B467" s="177"/>
      <c r="C467" s="205"/>
      <c r="D467" s="85"/>
      <c r="E467" s="87"/>
      <c r="F467" s="87"/>
      <c r="G467" s="68">
        <f t="shared" si="18"/>
        <v>0</v>
      </c>
      <c r="H467" s="89" t="s">
        <v>196</v>
      </c>
    </row>
    <row r="468" spans="1:8" s="89" customFormat="1" hidden="1">
      <c r="A468" s="177"/>
      <c r="B468" s="177"/>
      <c r="C468" s="205"/>
      <c r="D468" s="85"/>
      <c r="E468" s="87"/>
      <c r="F468" s="87"/>
      <c r="G468" s="68">
        <f t="shared" si="18"/>
        <v>0</v>
      </c>
      <c r="H468" s="89" t="s">
        <v>196</v>
      </c>
    </row>
    <row r="469" spans="1:8" s="89" customFormat="1" hidden="1">
      <c r="A469" s="177"/>
      <c r="B469" s="177"/>
      <c r="C469" s="205"/>
      <c r="D469" s="85"/>
      <c r="E469" s="87"/>
      <c r="F469" s="87"/>
      <c r="G469" s="68">
        <f t="shared" si="18"/>
        <v>0</v>
      </c>
      <c r="H469" s="89" t="s">
        <v>196</v>
      </c>
    </row>
    <row r="470" spans="1:8" s="89" customFormat="1" hidden="1">
      <c r="A470" s="177"/>
      <c r="B470" s="177"/>
      <c r="C470" s="205"/>
      <c r="D470" s="85"/>
      <c r="E470" s="87"/>
      <c r="F470" s="87"/>
      <c r="G470" s="68">
        <f t="shared" si="18"/>
        <v>0</v>
      </c>
      <c r="H470" s="89" t="s">
        <v>196</v>
      </c>
    </row>
    <row r="471" spans="1:8" s="89" customFormat="1" hidden="1">
      <c r="A471" s="177"/>
      <c r="B471" s="177"/>
      <c r="C471" s="205"/>
      <c r="D471" s="85"/>
      <c r="E471" s="87"/>
      <c r="F471" s="87"/>
      <c r="G471" s="68">
        <f t="shared" si="18"/>
        <v>0</v>
      </c>
      <c r="H471" s="89" t="s">
        <v>196</v>
      </c>
    </row>
    <row r="472" spans="1:8" s="89" customFormat="1" hidden="1">
      <c r="A472" s="177"/>
      <c r="B472" s="177"/>
      <c r="C472" s="205"/>
      <c r="D472" s="85"/>
      <c r="E472" s="87"/>
      <c r="F472" s="87"/>
      <c r="G472" s="68">
        <f t="shared" si="18"/>
        <v>0</v>
      </c>
      <c r="H472" s="89" t="s">
        <v>196</v>
      </c>
    </row>
    <row r="473" spans="1:8" s="89" customFormat="1" hidden="1">
      <c r="A473" s="177"/>
      <c r="B473" s="177"/>
      <c r="C473" s="205"/>
      <c r="D473" s="85"/>
      <c r="E473" s="87"/>
      <c r="F473" s="87"/>
      <c r="G473" s="68">
        <f t="shared" si="18"/>
        <v>0</v>
      </c>
      <c r="H473" s="89" t="s">
        <v>196</v>
      </c>
    </row>
    <row r="474" spans="1:8" s="89" customFormat="1" hidden="1">
      <c r="A474" s="177"/>
      <c r="B474" s="177"/>
      <c r="C474" s="205"/>
      <c r="D474" s="85"/>
      <c r="E474" s="87"/>
      <c r="F474" s="87"/>
      <c r="G474" s="68">
        <f t="shared" si="18"/>
        <v>0</v>
      </c>
      <c r="H474" s="89" t="s">
        <v>196</v>
      </c>
    </row>
    <row r="475" spans="1:8" s="89" customFormat="1" hidden="1">
      <c r="A475" s="177"/>
      <c r="B475" s="177"/>
      <c r="C475" s="205"/>
      <c r="D475" s="85"/>
      <c r="E475" s="87"/>
      <c r="F475" s="87"/>
      <c r="G475" s="68">
        <f t="shared" si="18"/>
        <v>0</v>
      </c>
      <c r="H475" s="89" t="s">
        <v>196</v>
      </c>
    </row>
    <row r="476" spans="1:8" s="89" customFormat="1" hidden="1">
      <c r="A476" s="177"/>
      <c r="B476" s="177"/>
      <c r="C476" s="205"/>
      <c r="D476" s="85"/>
      <c r="E476" s="87"/>
      <c r="F476" s="87"/>
      <c r="G476" s="68">
        <f t="shared" si="18"/>
        <v>0</v>
      </c>
      <c r="H476" s="89" t="s">
        <v>196</v>
      </c>
    </row>
    <row r="477" spans="1:8" s="89" customFormat="1" hidden="1">
      <c r="A477" s="177"/>
      <c r="B477" s="177"/>
      <c r="C477" s="205"/>
      <c r="D477" s="85"/>
      <c r="E477" s="87"/>
      <c r="F477" s="87"/>
      <c r="G477" s="68">
        <f t="shared" si="18"/>
        <v>0</v>
      </c>
      <c r="H477" s="89" t="s">
        <v>196</v>
      </c>
    </row>
    <row r="478" spans="1:8" s="89" customFormat="1" hidden="1">
      <c r="A478" s="177"/>
      <c r="B478" s="177"/>
      <c r="C478" s="205"/>
      <c r="D478" s="85"/>
      <c r="E478" s="87"/>
      <c r="F478" s="87"/>
      <c r="G478" s="68">
        <f t="shared" si="18"/>
        <v>0</v>
      </c>
      <c r="H478" s="89" t="s">
        <v>196</v>
      </c>
    </row>
    <row r="479" spans="1:8" s="89" customFormat="1" hidden="1">
      <c r="A479" s="177"/>
      <c r="B479" s="177"/>
      <c r="C479" s="205"/>
      <c r="D479" s="85"/>
      <c r="E479" s="87"/>
      <c r="F479" s="87"/>
      <c r="G479" s="68">
        <f t="shared" si="18"/>
        <v>0</v>
      </c>
      <c r="H479" s="89" t="s">
        <v>196</v>
      </c>
    </row>
    <row r="480" spans="1:8" s="89" customFormat="1" hidden="1">
      <c r="A480" s="177"/>
      <c r="B480" s="177"/>
      <c r="C480" s="205"/>
      <c r="D480" s="85"/>
      <c r="E480" s="87"/>
      <c r="F480" s="87"/>
      <c r="G480" s="68">
        <f t="shared" si="18"/>
        <v>0</v>
      </c>
      <c r="H480" s="89" t="s">
        <v>196</v>
      </c>
    </row>
    <row r="481" spans="1:8" s="89" customFormat="1" hidden="1">
      <c r="A481" s="177"/>
      <c r="B481" s="177"/>
      <c r="C481" s="205"/>
      <c r="D481" s="85"/>
      <c r="E481" s="87"/>
      <c r="F481" s="87"/>
      <c r="G481" s="68">
        <f t="shared" si="18"/>
        <v>0</v>
      </c>
      <c r="H481" s="89" t="s">
        <v>196</v>
      </c>
    </row>
    <row r="482" spans="1:8" s="89" customFormat="1" hidden="1">
      <c r="A482" s="177"/>
      <c r="B482" s="177"/>
      <c r="C482" s="205"/>
      <c r="D482" s="85"/>
      <c r="E482" s="87"/>
      <c r="F482" s="87"/>
      <c r="G482" s="68">
        <f t="shared" si="18"/>
        <v>0</v>
      </c>
      <c r="H482" s="89" t="s">
        <v>196</v>
      </c>
    </row>
    <row r="483" spans="1:8" s="89" customFormat="1" hidden="1">
      <c r="A483" s="177"/>
      <c r="B483" s="177"/>
      <c r="C483" s="205"/>
      <c r="D483" s="85"/>
      <c r="E483" s="87"/>
      <c r="F483" s="87"/>
      <c r="G483" s="68">
        <f t="shared" si="18"/>
        <v>0</v>
      </c>
      <c r="H483" s="89" t="s">
        <v>196</v>
      </c>
    </row>
    <row r="484" spans="1:8" s="89" customFormat="1" hidden="1">
      <c r="A484" s="177"/>
      <c r="B484" s="177"/>
      <c r="C484" s="205"/>
      <c r="D484" s="85"/>
      <c r="E484" s="87"/>
      <c r="F484" s="87"/>
      <c r="G484" s="68">
        <f t="shared" si="18"/>
        <v>0</v>
      </c>
      <c r="H484" s="89" t="s">
        <v>196</v>
      </c>
    </row>
    <row r="485" spans="1:8" s="89" customFormat="1" hidden="1">
      <c r="A485" s="177"/>
      <c r="B485" s="177"/>
      <c r="C485" s="205"/>
      <c r="D485" s="85"/>
      <c r="E485" s="87"/>
      <c r="F485" s="87"/>
      <c r="G485" s="68">
        <f t="shared" si="18"/>
        <v>0</v>
      </c>
      <c r="H485" s="89" t="s">
        <v>196</v>
      </c>
    </row>
    <row r="486" spans="1:8" s="89" customFormat="1" hidden="1">
      <c r="A486" s="177"/>
      <c r="B486" s="177"/>
      <c r="C486" s="205"/>
      <c r="D486" s="85"/>
      <c r="E486" s="87"/>
      <c r="F486" s="87"/>
      <c r="G486" s="68">
        <f t="shared" si="18"/>
        <v>0</v>
      </c>
      <c r="H486" s="89" t="s">
        <v>196</v>
      </c>
    </row>
    <row r="487" spans="1:8" s="89" customFormat="1" hidden="1">
      <c r="A487" s="177"/>
      <c r="B487" s="177"/>
      <c r="C487" s="205"/>
      <c r="D487" s="85"/>
      <c r="E487" s="87"/>
      <c r="F487" s="87"/>
      <c r="G487" s="68">
        <f t="shared" si="18"/>
        <v>0</v>
      </c>
      <c r="H487" s="89" t="s">
        <v>196</v>
      </c>
    </row>
    <row r="488" spans="1:8" s="89" customFormat="1" hidden="1">
      <c r="A488" s="177"/>
      <c r="B488" s="177"/>
      <c r="C488" s="205"/>
      <c r="D488" s="85"/>
      <c r="E488" s="87"/>
      <c r="F488" s="87"/>
      <c r="G488" s="68">
        <f t="shared" si="18"/>
        <v>0</v>
      </c>
      <c r="H488" s="89" t="s">
        <v>196</v>
      </c>
    </row>
    <row r="489" spans="1:8" s="89" customFormat="1" hidden="1">
      <c r="A489" s="177"/>
      <c r="B489" s="177"/>
      <c r="C489" s="205"/>
      <c r="D489" s="85"/>
      <c r="E489" s="87"/>
      <c r="F489" s="87"/>
      <c r="G489" s="68">
        <f t="shared" si="18"/>
        <v>0</v>
      </c>
      <c r="H489" s="89" t="s">
        <v>196</v>
      </c>
    </row>
    <row r="490" spans="1:8" s="89" customFormat="1" hidden="1">
      <c r="A490" s="177"/>
      <c r="B490" s="177"/>
      <c r="C490" s="205"/>
      <c r="D490" s="85"/>
      <c r="E490" s="87"/>
      <c r="F490" s="87"/>
      <c r="G490" s="68">
        <f t="shared" si="18"/>
        <v>0</v>
      </c>
      <c r="H490" s="89" t="s">
        <v>196</v>
      </c>
    </row>
    <row r="491" spans="1:8" s="89" customFormat="1" hidden="1">
      <c r="A491" s="177"/>
      <c r="B491" s="177"/>
      <c r="C491" s="205"/>
      <c r="D491" s="85"/>
      <c r="E491" s="87"/>
      <c r="F491" s="87"/>
      <c r="G491" s="68">
        <f t="shared" si="18"/>
        <v>0</v>
      </c>
      <c r="H491" s="89" t="s">
        <v>196</v>
      </c>
    </row>
    <row r="492" spans="1:8" s="89" customFormat="1" hidden="1">
      <c r="A492" s="177"/>
      <c r="B492" s="177"/>
      <c r="C492" s="205"/>
      <c r="D492" s="85"/>
      <c r="E492" s="87"/>
      <c r="F492" s="87"/>
      <c r="G492" s="68">
        <f t="shared" si="18"/>
        <v>0</v>
      </c>
      <c r="H492" s="89" t="s">
        <v>196</v>
      </c>
    </row>
    <row r="493" spans="1:8" s="89" customFormat="1" hidden="1">
      <c r="A493" s="177"/>
      <c r="B493" s="177"/>
      <c r="C493" s="205"/>
      <c r="D493" s="85"/>
      <c r="E493" s="87"/>
      <c r="F493" s="87"/>
      <c r="G493" s="68">
        <f t="shared" si="18"/>
        <v>0</v>
      </c>
      <c r="H493" s="89" t="s">
        <v>196</v>
      </c>
    </row>
    <row r="494" spans="1:8" s="89" customFormat="1" hidden="1">
      <c r="A494" s="177"/>
      <c r="B494" s="177"/>
      <c r="C494" s="205"/>
      <c r="D494" s="85"/>
      <c r="E494" s="87"/>
      <c r="F494" s="87"/>
      <c r="G494" s="68">
        <f t="shared" si="18"/>
        <v>0</v>
      </c>
      <c r="H494" s="89" t="s">
        <v>196</v>
      </c>
    </row>
    <row r="495" spans="1:8" s="89" customFormat="1" hidden="1">
      <c r="A495" s="177"/>
      <c r="B495" s="177"/>
      <c r="C495" s="205"/>
      <c r="D495" s="85"/>
      <c r="E495" s="87"/>
      <c r="F495" s="87"/>
      <c r="G495" s="68">
        <f t="shared" si="18"/>
        <v>0</v>
      </c>
      <c r="H495" s="89" t="s">
        <v>196</v>
      </c>
    </row>
    <row r="496" spans="1:8" s="89" customFormat="1" hidden="1">
      <c r="A496" s="177"/>
      <c r="B496" s="177"/>
      <c r="C496" s="205"/>
      <c r="D496" s="85"/>
      <c r="E496" s="87"/>
      <c r="F496" s="87"/>
      <c r="G496" s="68">
        <f t="shared" si="18"/>
        <v>0</v>
      </c>
      <c r="H496" s="89" t="s">
        <v>196</v>
      </c>
    </row>
    <row r="497" spans="1:8" s="89" customFormat="1" hidden="1">
      <c r="A497" s="177"/>
      <c r="B497" s="177"/>
      <c r="C497" s="205"/>
      <c r="D497" s="85"/>
      <c r="E497" s="87"/>
      <c r="F497" s="87"/>
      <c r="G497" s="68">
        <f t="shared" si="18"/>
        <v>0</v>
      </c>
      <c r="H497" s="89" t="s">
        <v>196</v>
      </c>
    </row>
    <row r="498" spans="1:8" s="89" customFormat="1" hidden="1">
      <c r="A498" s="177"/>
      <c r="B498" s="177"/>
      <c r="C498" s="205"/>
      <c r="D498" s="85"/>
      <c r="E498" s="87"/>
      <c r="F498" s="87"/>
      <c r="G498" s="68">
        <f t="shared" si="18"/>
        <v>0</v>
      </c>
      <c r="H498" s="89" t="s">
        <v>196</v>
      </c>
    </row>
    <row r="499" spans="1:8" s="89" customFormat="1" hidden="1">
      <c r="A499" s="177"/>
      <c r="B499" s="177"/>
      <c r="C499" s="205"/>
      <c r="D499" s="85"/>
      <c r="E499" s="87"/>
      <c r="F499" s="87"/>
      <c r="G499" s="68">
        <f t="shared" si="18"/>
        <v>0</v>
      </c>
      <c r="H499" s="89" t="s">
        <v>196</v>
      </c>
    </row>
    <row r="500" spans="1:8" s="89" customFormat="1" hidden="1">
      <c r="A500" s="177"/>
      <c r="B500" s="177"/>
      <c r="C500" s="205"/>
      <c r="D500" s="85"/>
      <c r="E500" s="87"/>
      <c r="F500" s="87"/>
      <c r="G500" s="68">
        <f t="shared" si="18"/>
        <v>0</v>
      </c>
      <c r="H500" s="89" t="s">
        <v>196</v>
      </c>
    </row>
    <row r="501" spans="1:8" s="89" customFormat="1" hidden="1">
      <c r="A501" s="177"/>
      <c r="B501" s="177"/>
      <c r="C501" s="205"/>
      <c r="D501" s="85"/>
      <c r="E501" s="87"/>
      <c r="F501" s="87"/>
      <c r="G501" s="68">
        <f t="shared" si="18"/>
        <v>0</v>
      </c>
      <c r="H501" s="89" t="s">
        <v>196</v>
      </c>
    </row>
    <row r="502" spans="1:8" s="89" customFormat="1" hidden="1">
      <c r="A502" s="177"/>
      <c r="B502" s="177"/>
      <c r="C502" s="205"/>
      <c r="D502" s="85"/>
      <c r="E502" s="87"/>
      <c r="F502" s="87"/>
      <c r="G502" s="68">
        <f t="shared" si="18"/>
        <v>0</v>
      </c>
      <c r="H502" s="89" t="s">
        <v>196</v>
      </c>
    </row>
    <row r="503" spans="1:8" s="89" customFormat="1" hidden="1">
      <c r="A503" s="177"/>
      <c r="B503" s="177"/>
      <c r="C503" s="205"/>
      <c r="D503" s="85"/>
      <c r="E503" s="87"/>
      <c r="F503" s="87"/>
      <c r="G503" s="68">
        <f t="shared" si="18"/>
        <v>0</v>
      </c>
      <c r="H503" s="89" t="s">
        <v>196</v>
      </c>
    </row>
    <row r="504" spans="1:8" s="89" customFormat="1" hidden="1">
      <c r="A504" s="177"/>
      <c r="B504" s="177"/>
      <c r="C504" s="205"/>
      <c r="D504" s="85"/>
      <c r="E504" s="87"/>
      <c r="F504" s="87"/>
      <c r="G504" s="68">
        <f t="shared" si="18"/>
        <v>0</v>
      </c>
      <c r="H504" s="89" t="s">
        <v>196</v>
      </c>
    </row>
    <row r="505" spans="1:8" s="89" customFormat="1" hidden="1">
      <c r="A505" s="177"/>
      <c r="B505" s="177"/>
      <c r="C505" s="205"/>
      <c r="D505" s="85"/>
      <c r="E505" s="87"/>
      <c r="F505" s="87"/>
      <c r="G505" s="68">
        <f t="shared" si="18"/>
        <v>0</v>
      </c>
      <c r="H505" s="89" t="s">
        <v>196</v>
      </c>
    </row>
    <row r="506" spans="1:8" s="89" customFormat="1" hidden="1">
      <c r="A506" s="177"/>
      <c r="B506" s="177"/>
      <c r="C506" s="205"/>
      <c r="D506" s="85"/>
      <c r="E506" s="87"/>
      <c r="F506" s="87"/>
      <c r="G506" s="68">
        <f t="shared" si="18"/>
        <v>0</v>
      </c>
      <c r="H506" s="89" t="s">
        <v>196</v>
      </c>
    </row>
    <row r="507" spans="1:8" s="89" customFormat="1" hidden="1">
      <c r="A507" s="177"/>
      <c r="B507" s="177"/>
      <c r="C507" s="205"/>
      <c r="D507" s="85"/>
      <c r="E507" s="87"/>
      <c r="F507" s="87"/>
      <c r="G507" s="68">
        <f t="shared" si="18"/>
        <v>0</v>
      </c>
      <c r="H507" s="89" t="s">
        <v>196</v>
      </c>
    </row>
    <row r="508" spans="1:8" s="89" customFormat="1" hidden="1">
      <c r="A508" s="177"/>
      <c r="B508" s="177"/>
      <c r="C508" s="205"/>
      <c r="D508" s="85"/>
      <c r="E508" s="87"/>
      <c r="F508" s="87"/>
      <c r="G508" s="68">
        <f t="shared" si="18"/>
        <v>0</v>
      </c>
      <c r="H508" s="89" t="s">
        <v>196</v>
      </c>
    </row>
    <row r="509" spans="1:8" s="89" customFormat="1" hidden="1">
      <c r="A509" s="177"/>
      <c r="B509" s="177"/>
      <c r="C509" s="205"/>
      <c r="D509" s="85"/>
      <c r="E509" s="87"/>
      <c r="F509" s="87"/>
      <c r="G509" s="68">
        <f t="shared" si="18"/>
        <v>0</v>
      </c>
      <c r="H509" s="89" t="s">
        <v>196</v>
      </c>
    </row>
    <row r="510" spans="1:8" s="89" customFormat="1" hidden="1">
      <c r="A510" s="177"/>
      <c r="B510" s="177"/>
      <c r="C510" s="205"/>
      <c r="D510" s="85"/>
      <c r="E510" s="87"/>
      <c r="F510" s="87"/>
      <c r="G510" s="68">
        <f t="shared" si="18"/>
        <v>0</v>
      </c>
      <c r="H510" s="89" t="s">
        <v>196</v>
      </c>
    </row>
    <row r="511" spans="1:8" s="89" customFormat="1" hidden="1">
      <c r="A511" s="177"/>
      <c r="B511" s="177"/>
      <c r="C511" s="205"/>
      <c r="D511" s="85"/>
      <c r="E511" s="87"/>
      <c r="F511" s="87"/>
      <c r="G511" s="68">
        <f t="shared" si="18"/>
        <v>0</v>
      </c>
      <c r="H511" s="89" t="s">
        <v>196</v>
      </c>
    </row>
    <row r="512" spans="1:8" s="89" customFormat="1" hidden="1">
      <c r="A512" s="177"/>
      <c r="B512" s="177"/>
      <c r="C512" s="205"/>
      <c r="D512" s="85"/>
      <c r="E512" s="87"/>
      <c r="F512" s="87"/>
      <c r="G512" s="68">
        <f t="shared" si="18"/>
        <v>0</v>
      </c>
      <c r="H512" s="89" t="s">
        <v>196</v>
      </c>
    </row>
    <row r="513" spans="1:8" s="89" customFormat="1" hidden="1">
      <c r="A513" s="177"/>
      <c r="B513" s="177"/>
      <c r="C513" s="205"/>
      <c r="D513" s="85"/>
      <c r="E513" s="87"/>
      <c r="F513" s="87"/>
      <c r="G513" s="68">
        <f t="shared" si="18"/>
        <v>0</v>
      </c>
      <c r="H513" s="89" t="s">
        <v>196</v>
      </c>
    </row>
    <row r="514" spans="1:8" s="89" customFormat="1" hidden="1">
      <c r="A514" s="177"/>
      <c r="B514" s="177"/>
      <c r="C514" s="205"/>
      <c r="D514" s="85"/>
      <c r="E514" s="87"/>
      <c r="F514" s="87"/>
      <c r="G514" s="68">
        <f t="shared" si="18"/>
        <v>0</v>
      </c>
      <c r="H514" s="89" t="s">
        <v>196</v>
      </c>
    </row>
    <row r="515" spans="1:8" s="89" customFormat="1" hidden="1">
      <c r="A515" s="177"/>
      <c r="B515" s="177"/>
      <c r="C515" s="205"/>
      <c r="D515" s="85"/>
      <c r="E515" s="87"/>
      <c r="F515" s="87"/>
      <c r="G515" s="68">
        <f t="shared" si="18"/>
        <v>0</v>
      </c>
      <c r="H515" s="89" t="s">
        <v>196</v>
      </c>
    </row>
    <row r="516" spans="1:8" s="89" customFormat="1" hidden="1">
      <c r="A516" s="177"/>
      <c r="B516" s="177"/>
      <c r="C516" s="205"/>
      <c r="D516" s="85"/>
      <c r="E516" s="87"/>
      <c r="F516" s="87"/>
      <c r="G516" s="68">
        <f t="shared" si="18"/>
        <v>0</v>
      </c>
      <c r="H516" s="89" t="s">
        <v>196</v>
      </c>
    </row>
    <row r="517" spans="1:8" s="89" customFormat="1" hidden="1">
      <c r="A517" s="177"/>
      <c r="B517" s="177"/>
      <c r="C517" s="205"/>
      <c r="D517" s="85"/>
      <c r="E517" s="87"/>
      <c r="F517" s="87"/>
      <c r="G517" s="68">
        <f t="shared" si="18"/>
        <v>0</v>
      </c>
      <c r="H517" s="89" t="s">
        <v>196</v>
      </c>
    </row>
    <row r="518" spans="1:8" s="89" customFormat="1" hidden="1">
      <c r="A518" s="177"/>
      <c r="B518" s="177"/>
      <c r="C518" s="205"/>
      <c r="D518" s="85"/>
      <c r="E518" s="87"/>
      <c r="F518" s="87"/>
      <c r="G518" s="68">
        <f t="shared" si="18"/>
        <v>0</v>
      </c>
      <c r="H518" s="89" t="s">
        <v>196</v>
      </c>
    </row>
    <row r="519" spans="1:8" s="89" customFormat="1" hidden="1">
      <c r="A519" s="177"/>
      <c r="B519" s="177"/>
      <c r="C519" s="205"/>
      <c r="D519" s="85"/>
      <c r="E519" s="87"/>
      <c r="F519" s="87"/>
      <c r="G519" s="68">
        <f t="shared" si="18"/>
        <v>0</v>
      </c>
      <c r="H519" s="89" t="s">
        <v>196</v>
      </c>
    </row>
    <row r="520" spans="1:8" s="89" customFormat="1" hidden="1">
      <c r="A520" s="177"/>
      <c r="B520" s="177"/>
      <c r="C520" s="205"/>
      <c r="D520" s="85"/>
      <c r="E520" s="87"/>
      <c r="F520" s="87"/>
      <c r="G520" s="68">
        <f t="shared" si="18"/>
        <v>0</v>
      </c>
      <c r="H520" s="89" t="s">
        <v>196</v>
      </c>
    </row>
    <row r="521" spans="1:8" s="89" customFormat="1" hidden="1">
      <c r="A521" s="177"/>
      <c r="B521" s="177"/>
      <c r="C521" s="205"/>
      <c r="D521" s="85"/>
      <c r="E521" s="87"/>
      <c r="F521" s="87"/>
      <c r="G521" s="68">
        <f t="shared" si="18"/>
        <v>0</v>
      </c>
      <c r="H521" s="89" t="s">
        <v>196</v>
      </c>
    </row>
    <row r="522" spans="1:8" s="89" customFormat="1" hidden="1">
      <c r="A522" s="177"/>
      <c r="B522" s="177"/>
      <c r="C522" s="205"/>
      <c r="D522" s="85"/>
      <c r="E522" s="87"/>
      <c r="F522" s="87"/>
      <c r="G522" s="68">
        <f t="shared" si="18"/>
        <v>0</v>
      </c>
      <c r="H522" s="89" t="s">
        <v>196</v>
      </c>
    </row>
    <row r="523" spans="1:8" s="89" customFormat="1" hidden="1">
      <c r="A523" s="177"/>
      <c r="B523" s="177"/>
      <c r="C523" s="205"/>
      <c r="D523" s="85"/>
      <c r="E523" s="87"/>
      <c r="F523" s="87"/>
      <c r="G523" s="68">
        <f t="shared" si="18"/>
        <v>0</v>
      </c>
      <c r="H523" s="89" t="s">
        <v>196</v>
      </c>
    </row>
    <row r="524" spans="1:8" s="89" customFormat="1" hidden="1">
      <c r="A524" s="177"/>
      <c r="B524" s="177"/>
      <c r="C524" s="205"/>
      <c r="D524" s="85"/>
      <c r="E524" s="87"/>
      <c r="F524" s="87"/>
      <c r="G524" s="68">
        <f t="shared" si="18"/>
        <v>0</v>
      </c>
      <c r="H524" s="89" t="s">
        <v>196</v>
      </c>
    </row>
    <row r="525" spans="1:8" s="89" customFormat="1" hidden="1">
      <c r="A525" s="177"/>
      <c r="B525" s="177"/>
      <c r="C525" s="205"/>
      <c r="D525" s="85"/>
      <c r="E525" s="87"/>
      <c r="F525" s="87"/>
      <c r="G525" s="68">
        <f t="shared" si="18"/>
        <v>0</v>
      </c>
      <c r="H525" s="89" t="s">
        <v>196</v>
      </c>
    </row>
    <row r="526" spans="1:8" s="89" customFormat="1" hidden="1">
      <c r="A526" s="177"/>
      <c r="B526" s="177"/>
      <c r="C526" s="205"/>
      <c r="D526" s="85"/>
      <c r="E526" s="87"/>
      <c r="F526" s="87"/>
      <c r="G526" s="68">
        <f t="shared" si="18"/>
        <v>0</v>
      </c>
      <c r="H526" s="89" t="s">
        <v>196</v>
      </c>
    </row>
    <row r="527" spans="1:8" s="89" customFormat="1" hidden="1">
      <c r="A527" s="177"/>
      <c r="B527" s="177"/>
      <c r="C527" s="205"/>
      <c r="D527" s="85"/>
      <c r="E527" s="87"/>
      <c r="F527" s="87"/>
      <c r="G527" s="68">
        <f t="shared" si="18"/>
        <v>0</v>
      </c>
      <c r="H527" s="89" t="s">
        <v>196</v>
      </c>
    </row>
    <row r="528" spans="1:8" s="89" customFormat="1" hidden="1">
      <c r="A528" s="177"/>
      <c r="B528" s="177"/>
      <c r="C528" s="205"/>
      <c r="D528" s="85"/>
      <c r="E528" s="87"/>
      <c r="F528" s="87"/>
      <c r="G528" s="68">
        <f t="shared" si="18"/>
        <v>0</v>
      </c>
      <c r="H528" s="89" t="s">
        <v>196</v>
      </c>
    </row>
    <row r="529" spans="1:18" s="89" customFormat="1" hidden="1">
      <c r="A529" s="177"/>
      <c r="B529" s="177"/>
      <c r="C529" s="205"/>
      <c r="D529" s="85"/>
      <c r="E529" s="87"/>
      <c r="F529" s="87"/>
      <c r="G529" s="68">
        <f t="shared" si="18"/>
        <v>0</v>
      </c>
      <c r="H529" s="89" t="s">
        <v>196</v>
      </c>
    </row>
    <row r="530" spans="1:18" s="89" customFormat="1" hidden="1">
      <c r="A530" s="177"/>
      <c r="B530" s="177"/>
      <c r="C530" s="205"/>
      <c r="D530" s="85"/>
      <c r="E530" s="87"/>
      <c r="F530" s="87"/>
      <c r="G530" s="68">
        <f t="shared" si="18"/>
        <v>0</v>
      </c>
      <c r="H530" s="89" t="s">
        <v>196</v>
      </c>
    </row>
    <row r="531" spans="1:18" s="89" customFormat="1" hidden="1">
      <c r="A531" s="177"/>
      <c r="B531" s="177"/>
      <c r="C531" s="205"/>
      <c r="D531" s="85"/>
      <c r="E531" s="87"/>
      <c r="F531" s="87"/>
      <c r="G531" s="68">
        <f t="shared" si="18"/>
        <v>0</v>
      </c>
      <c r="H531" s="89" t="s">
        <v>196</v>
      </c>
    </row>
    <row r="532" spans="1:18" s="89" customFormat="1" hidden="1">
      <c r="A532" s="177"/>
      <c r="B532" s="177"/>
      <c r="C532" s="205"/>
      <c r="D532" s="85"/>
      <c r="E532" s="87"/>
      <c r="F532" s="87"/>
      <c r="G532" s="68">
        <f t="shared" si="18"/>
        <v>0</v>
      </c>
      <c r="H532" s="89" t="s">
        <v>196</v>
      </c>
    </row>
    <row r="533" spans="1:18" s="89" customFormat="1" hidden="1">
      <c r="A533" s="177"/>
      <c r="B533" s="177"/>
      <c r="C533" s="205"/>
      <c r="D533" s="85"/>
      <c r="E533" s="87"/>
      <c r="F533" s="87"/>
      <c r="G533" s="68">
        <f t="shared" si="18"/>
        <v>0</v>
      </c>
      <c r="H533" s="89" t="s">
        <v>196</v>
      </c>
    </row>
    <row r="534" spans="1:18" s="89" customFormat="1" hidden="1">
      <c r="A534" s="177"/>
      <c r="B534" s="177"/>
      <c r="C534" s="205"/>
      <c r="D534" s="85"/>
      <c r="E534" s="87"/>
      <c r="F534" s="87"/>
      <c r="G534" s="68">
        <f t="shared" si="18"/>
        <v>0</v>
      </c>
      <c r="H534" s="89" t="s">
        <v>196</v>
      </c>
    </row>
    <row r="535" spans="1:18" s="89" customFormat="1" hidden="1">
      <c r="A535" s="177"/>
      <c r="B535" s="177"/>
      <c r="C535" s="205"/>
      <c r="D535" s="85"/>
      <c r="E535" s="87"/>
      <c r="F535" s="87"/>
      <c r="G535" s="68">
        <f t="shared" si="18"/>
        <v>0</v>
      </c>
      <c r="H535" s="89" t="s">
        <v>196</v>
      </c>
    </row>
    <row r="536" spans="1:18" s="89" customFormat="1" hidden="1">
      <c r="A536" s="177"/>
      <c r="B536" s="177"/>
      <c r="C536" s="205"/>
      <c r="D536" s="85"/>
      <c r="E536" s="87"/>
      <c r="F536" s="87"/>
      <c r="G536" s="68">
        <f t="shared" si="18"/>
        <v>0</v>
      </c>
      <c r="H536" s="89" t="s">
        <v>196</v>
      </c>
    </row>
    <row r="537" spans="1:18" s="89" customFormat="1" hidden="1">
      <c r="A537" s="177"/>
      <c r="B537" s="177"/>
      <c r="C537" s="205"/>
      <c r="D537" s="85"/>
      <c r="E537" s="87"/>
      <c r="F537" s="87"/>
      <c r="G537" s="68">
        <f t="shared" si="18"/>
        <v>0</v>
      </c>
      <c r="H537" s="89" t="s">
        <v>196</v>
      </c>
    </row>
    <row r="538" spans="1:18" s="89" customFormat="1">
      <c r="A538" s="177"/>
      <c r="B538" s="177"/>
      <c r="C538" s="205"/>
      <c r="D538" s="85"/>
      <c r="E538" s="87"/>
      <c r="F538" s="87"/>
      <c r="G538" s="215">
        <f>ROUND(C538*E538*F538,2)</f>
        <v>0</v>
      </c>
      <c r="H538" s="89" t="s">
        <v>196</v>
      </c>
    </row>
    <row r="539" spans="1:18" s="89" customFormat="1">
      <c r="A539" s="160"/>
      <c r="C539" s="90"/>
      <c r="E539" s="161"/>
      <c r="F539" s="164" t="s">
        <v>211</v>
      </c>
      <c r="G539" s="224">
        <f>ROUND(SUBTOTAL(109,G408:G538),2)</f>
        <v>0</v>
      </c>
      <c r="H539" s="89" t="s">
        <v>196</v>
      </c>
      <c r="J539" s="349" t="s">
        <v>260</v>
      </c>
    </row>
    <row r="540" spans="1:18" s="89" customFormat="1">
      <c r="A540" s="160"/>
      <c r="C540" s="90"/>
      <c r="E540" s="161"/>
      <c r="F540" s="164"/>
      <c r="G540" s="68"/>
      <c r="H540" s="89" t="s">
        <v>198</v>
      </c>
      <c r="J540" s="349"/>
    </row>
    <row r="541" spans="1:18" s="89" customFormat="1">
      <c r="A541" s="160"/>
      <c r="C541" s="90"/>
      <c r="E541" s="161"/>
      <c r="F541" s="183" t="s">
        <v>261</v>
      </c>
      <c r="G541" s="68">
        <f>+G539+G407</f>
        <v>0</v>
      </c>
      <c r="H541" s="89" t="s">
        <v>198</v>
      </c>
      <c r="J541" s="349"/>
    </row>
    <row r="542" spans="1:18" s="89" customFormat="1">
      <c r="C542" s="90"/>
      <c r="G542" s="93"/>
      <c r="H542" s="89" t="s">
        <v>198</v>
      </c>
    </row>
    <row r="543" spans="1:18" s="89" customFormat="1">
      <c r="A543" s="185" t="s">
        <v>262</v>
      </c>
      <c r="B543" s="95"/>
      <c r="C543" s="95"/>
      <c r="D543" s="95"/>
      <c r="E543" s="95"/>
      <c r="F543" s="95"/>
      <c r="G543" s="108"/>
      <c r="H543" s="89" t="s">
        <v>193</v>
      </c>
      <c r="J543" s="122" t="s">
        <v>202</v>
      </c>
    </row>
    <row r="544" spans="1:18" s="89" customFormat="1" ht="45" customHeight="1">
      <c r="A544" s="477"/>
      <c r="B544" s="478"/>
      <c r="C544" s="478"/>
      <c r="D544" s="478"/>
      <c r="E544" s="478"/>
      <c r="F544" s="478"/>
      <c r="G544" s="479"/>
      <c r="H544" s="89" t="s">
        <v>193</v>
      </c>
      <c r="J544" s="474" t="s">
        <v>203</v>
      </c>
      <c r="K544" s="474"/>
      <c r="L544" s="474"/>
      <c r="M544" s="474"/>
      <c r="N544" s="474"/>
      <c r="O544" s="474"/>
      <c r="P544" s="474"/>
      <c r="Q544" s="474"/>
      <c r="R544" s="474"/>
    </row>
    <row r="545" spans="1:18">
      <c r="H545" s="89" t="s">
        <v>196</v>
      </c>
    </row>
    <row r="546" spans="1:18" s="89" customFormat="1">
      <c r="A546" s="185" t="s">
        <v>263</v>
      </c>
      <c r="B546" s="98"/>
      <c r="C546" s="99"/>
      <c r="D546" s="99"/>
      <c r="E546" s="99"/>
      <c r="F546" s="99"/>
      <c r="G546" s="109"/>
      <c r="H546" s="89" t="s">
        <v>196</v>
      </c>
      <c r="J546" s="122" t="s">
        <v>202</v>
      </c>
    </row>
    <row r="547" spans="1:18" s="89" customFormat="1" ht="45" customHeight="1">
      <c r="A547" s="477"/>
      <c r="B547" s="478"/>
      <c r="C547" s="478"/>
      <c r="D547" s="478"/>
      <c r="E547" s="478"/>
      <c r="F547" s="478"/>
      <c r="G547" s="479"/>
      <c r="H547" s="89" t="s">
        <v>196</v>
      </c>
      <c r="J547" s="474" t="s">
        <v>203</v>
      </c>
      <c r="K547" s="474"/>
      <c r="L547" s="474"/>
      <c r="M547" s="474"/>
      <c r="N547" s="474"/>
      <c r="O547" s="474"/>
      <c r="P547" s="474"/>
      <c r="Q547" s="474"/>
      <c r="R547" s="474"/>
    </row>
  </sheetData>
  <sheetProtection algorithmName="SHA-512" hashValue="Z3H5+CPEUaeZHMRrnM5v/xjd7vig9oTw5Z4KUbKcEQ04A3Ak284JvZjalMhkYf70z10bnN0T9jAOJkMFWoCrOQ==" saltValue="nCkBOAj7vhxwWQ3um2Et1A==" spinCount="100000" sheet="1" objects="1" scenarios="1" formatCells="0" formatRows="0" sort="0" autoFilter="0"/>
  <autoFilter ref="H1:H547" xr:uid="{00000000-0001-0000-0D00-000000000000}"/>
  <mergeCells count="144">
    <mergeCell ref="J547:R547"/>
    <mergeCell ref="A1:F1"/>
    <mergeCell ref="A2:G2"/>
    <mergeCell ref="B134:C134"/>
    <mergeCell ref="B135:C135"/>
    <mergeCell ref="B265:C265"/>
    <mergeCell ref="B136:C136"/>
    <mergeCell ref="B3:C3"/>
    <mergeCell ref="B4:C4"/>
    <mergeCell ref="B133:C133"/>
    <mergeCell ref="A547:G547"/>
    <mergeCell ref="A544:G544"/>
    <mergeCell ref="B266:C266"/>
    <mergeCell ref="A271:G271"/>
    <mergeCell ref="A274:G274"/>
    <mergeCell ref="B132:C132"/>
    <mergeCell ref="B131:C131"/>
    <mergeCell ref="B129:C129"/>
    <mergeCell ref="B130:C130"/>
    <mergeCell ref="B125:C125"/>
    <mergeCell ref="B126:C126"/>
    <mergeCell ref="B127:C127"/>
    <mergeCell ref="B128:C128"/>
    <mergeCell ref="J544:R544"/>
    <mergeCell ref="B122:C122"/>
    <mergeCell ref="B123:C123"/>
    <mergeCell ref="B124:C124"/>
    <mergeCell ref="B101:C101"/>
    <mergeCell ref="B102:C102"/>
    <mergeCell ref="B103:C103"/>
    <mergeCell ref="B104:C104"/>
    <mergeCell ref="B105:C105"/>
    <mergeCell ref="B106:C106"/>
    <mergeCell ref="B107:C107"/>
    <mergeCell ref="B108:C108"/>
    <mergeCell ref="B109:C109"/>
    <mergeCell ref="B110:C110"/>
    <mergeCell ref="B111:C111"/>
    <mergeCell ref="B112:C112"/>
    <mergeCell ref="B113:C113"/>
    <mergeCell ref="B117:C117"/>
    <mergeCell ref="B118:C118"/>
    <mergeCell ref="B119:C119"/>
    <mergeCell ref="B120:C120"/>
    <mergeCell ref="B121:C121"/>
    <mergeCell ref="B116:C116"/>
    <mergeCell ref="B114:C114"/>
    <mergeCell ref="B115:C115"/>
    <mergeCell ref="B69:C69"/>
    <mergeCell ref="B70:C70"/>
    <mergeCell ref="B71:C71"/>
    <mergeCell ref="B72:C72"/>
    <mergeCell ref="B73:C73"/>
    <mergeCell ref="B74:C74"/>
    <mergeCell ref="B75:C75"/>
    <mergeCell ref="B76:C76"/>
    <mergeCell ref="B77:C77"/>
    <mergeCell ref="B78:C78"/>
    <mergeCell ref="B79:C79"/>
    <mergeCell ref="B80:C80"/>
    <mergeCell ref="B81:C81"/>
    <mergeCell ref="B90:C90"/>
    <mergeCell ref="B91:C91"/>
    <mergeCell ref="B82:C82"/>
    <mergeCell ref="B83:C83"/>
    <mergeCell ref="B84:C84"/>
    <mergeCell ref="B85:C85"/>
    <mergeCell ref="B86:C86"/>
    <mergeCell ref="B97:C97"/>
    <mergeCell ref="B98:C98"/>
    <mergeCell ref="B99:C99"/>
    <mergeCell ref="B100:C100"/>
    <mergeCell ref="B5:C5"/>
    <mergeCell ref="B6:C6"/>
    <mergeCell ref="B7:C7"/>
    <mergeCell ref="B8:C8"/>
    <mergeCell ref="B9:C9"/>
    <mergeCell ref="B10:C10"/>
    <mergeCell ref="B11:C11"/>
    <mergeCell ref="B12:C12"/>
    <mergeCell ref="B13:C13"/>
    <mergeCell ref="B14:C14"/>
    <mergeCell ref="B15:C15"/>
    <mergeCell ref="B16:C16"/>
    <mergeCell ref="B92:C92"/>
    <mergeCell ref="B93:C93"/>
    <mergeCell ref="B94:C94"/>
    <mergeCell ref="B95:C95"/>
    <mergeCell ref="B96:C96"/>
    <mergeCell ref="B87:C87"/>
    <mergeCell ref="B88:C88"/>
    <mergeCell ref="B89:C89"/>
    <mergeCell ref="B22:C22"/>
    <mergeCell ref="B23:C23"/>
    <mergeCell ref="B24:C24"/>
    <mergeCell ref="B25:C25"/>
    <mergeCell ref="B26:C26"/>
    <mergeCell ref="B17:C17"/>
    <mergeCell ref="B18:C18"/>
    <mergeCell ref="B19:C19"/>
    <mergeCell ref="B20:C20"/>
    <mergeCell ref="B21:C21"/>
    <mergeCell ref="B32:C32"/>
    <mergeCell ref="B33:C33"/>
    <mergeCell ref="B34:C34"/>
    <mergeCell ref="B35:C35"/>
    <mergeCell ref="B36:C36"/>
    <mergeCell ref="B27:C27"/>
    <mergeCell ref="B28:C28"/>
    <mergeCell ref="B29:C29"/>
    <mergeCell ref="B30:C30"/>
    <mergeCell ref="B31:C31"/>
    <mergeCell ref="B42:C42"/>
    <mergeCell ref="B43:C43"/>
    <mergeCell ref="B44:C44"/>
    <mergeCell ref="B45:C45"/>
    <mergeCell ref="B46:C46"/>
    <mergeCell ref="B37:C37"/>
    <mergeCell ref="B38:C38"/>
    <mergeCell ref="B39:C39"/>
    <mergeCell ref="B40:C40"/>
    <mergeCell ref="B41:C41"/>
    <mergeCell ref="B52:C52"/>
    <mergeCell ref="B53:C53"/>
    <mergeCell ref="B54:C54"/>
    <mergeCell ref="B55:C55"/>
    <mergeCell ref="B56:C56"/>
    <mergeCell ref="B47:C47"/>
    <mergeCell ref="B48:C48"/>
    <mergeCell ref="B49:C49"/>
    <mergeCell ref="B50:C50"/>
    <mergeCell ref="B51:C51"/>
    <mergeCell ref="B67:C67"/>
    <mergeCell ref="B68:C68"/>
    <mergeCell ref="B62:C62"/>
    <mergeCell ref="B63:C63"/>
    <mergeCell ref="B64:C64"/>
    <mergeCell ref="B65:C65"/>
    <mergeCell ref="B66:C66"/>
    <mergeCell ref="B57:C57"/>
    <mergeCell ref="B58:C58"/>
    <mergeCell ref="B59:C59"/>
    <mergeCell ref="B60:C60"/>
    <mergeCell ref="B61:C61"/>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N275"/>
  <sheetViews>
    <sheetView view="pageBreakPreview" topLeftCell="A136" zoomScaleNormal="100" zoomScaleSheetLayoutView="100" workbookViewId="0">
      <selection activeCell="A274" sqref="A2:C274"/>
    </sheetView>
  </sheetViews>
  <sheetFormatPr defaultColWidth="9.140625" defaultRowHeight="14.45"/>
  <cols>
    <col min="1" max="1" width="40" customWidth="1"/>
    <col min="2" max="2" width="76.7109375" customWidth="1"/>
    <col min="3" max="3" width="16.5703125" customWidth="1"/>
    <col min="4" max="4" width="11" hidden="1" customWidth="1"/>
    <col min="5" max="5" width="2.28515625" customWidth="1"/>
  </cols>
  <sheetData>
    <row r="1" spans="1:7" ht="30" customHeight="1">
      <c r="A1" s="473" t="s">
        <v>182</v>
      </c>
      <c r="B1" s="473"/>
      <c r="C1">
        <f>+'Section A'!B2</f>
        <v>0</v>
      </c>
      <c r="D1" s="45" t="s">
        <v>191</v>
      </c>
    </row>
    <row r="2" spans="1:7" ht="63" customHeight="1">
      <c r="A2" s="497" t="s">
        <v>264</v>
      </c>
      <c r="B2" s="497"/>
      <c r="C2" s="497"/>
      <c r="D2" t="s">
        <v>198</v>
      </c>
    </row>
    <row r="3" spans="1:7" ht="25.5" customHeight="1">
      <c r="A3" s="310" t="s">
        <v>265</v>
      </c>
      <c r="B3" s="310" t="s">
        <v>266</v>
      </c>
      <c r="C3" s="310" t="s">
        <v>267</v>
      </c>
      <c r="D3" t="s">
        <v>198</v>
      </c>
    </row>
    <row r="4" spans="1:7" s="89" customFormat="1" ht="15" customHeight="1">
      <c r="A4" s="311" t="s">
        <v>265</v>
      </c>
      <c r="B4" s="312" t="s">
        <v>266</v>
      </c>
      <c r="C4" s="313">
        <f t="shared" ref="C4:C6" ca="1" si="0">RAND()*1000000</f>
        <v>741755.02974962408</v>
      </c>
      <c r="D4" s="213" t="s">
        <v>193</v>
      </c>
      <c r="F4" s="167" t="s">
        <v>268</v>
      </c>
      <c r="G4" s="167"/>
    </row>
    <row r="5" spans="1:7" s="89" customFormat="1" ht="15" customHeight="1">
      <c r="A5" s="314" t="s">
        <v>269</v>
      </c>
      <c r="B5" s="315" t="s">
        <v>266</v>
      </c>
      <c r="C5" s="313">
        <f t="shared" ca="1" si="0"/>
        <v>485939.46824284573</v>
      </c>
      <c r="D5" s="213" t="s">
        <v>193</v>
      </c>
      <c r="F5" s="167" t="s">
        <v>268</v>
      </c>
      <c r="G5" s="167"/>
    </row>
    <row r="6" spans="1:7" s="89" customFormat="1" ht="15" customHeight="1">
      <c r="A6" s="314" t="s">
        <v>270</v>
      </c>
      <c r="B6" s="315" t="s">
        <v>266</v>
      </c>
      <c r="C6" s="313">
        <f t="shared" ca="1" si="0"/>
        <v>440192.15612243215</v>
      </c>
      <c r="D6" s="213" t="s">
        <v>193</v>
      </c>
      <c r="F6" s="167" t="s">
        <v>268</v>
      </c>
      <c r="G6" s="167"/>
    </row>
    <row r="7" spans="1:7" s="89" customFormat="1" ht="15" hidden="1" customHeight="1">
      <c r="A7" s="314"/>
      <c r="B7" s="315"/>
      <c r="C7" s="313">
        <v>0</v>
      </c>
      <c r="D7" s="213" t="s">
        <v>193</v>
      </c>
      <c r="F7" s="167" t="s">
        <v>268</v>
      </c>
      <c r="G7" s="167"/>
    </row>
    <row r="8" spans="1:7" s="89" customFormat="1" ht="15" hidden="1" customHeight="1">
      <c r="A8" s="314"/>
      <c r="B8" s="315"/>
      <c r="C8" s="313">
        <v>0</v>
      </c>
      <c r="D8" s="213" t="s">
        <v>193</v>
      </c>
      <c r="F8" s="167" t="s">
        <v>268</v>
      </c>
      <c r="G8" s="167"/>
    </row>
    <row r="9" spans="1:7" s="89" customFormat="1" ht="15" hidden="1" customHeight="1">
      <c r="A9" s="314"/>
      <c r="B9" s="315"/>
      <c r="C9" s="313">
        <v>0</v>
      </c>
      <c r="D9" s="213" t="s">
        <v>193</v>
      </c>
      <c r="F9" s="167" t="s">
        <v>268</v>
      </c>
      <c r="G9" s="167"/>
    </row>
    <row r="10" spans="1:7" s="89" customFormat="1" ht="15" hidden="1" customHeight="1">
      <c r="A10" s="314"/>
      <c r="B10" s="315"/>
      <c r="C10" s="313">
        <v>0</v>
      </c>
      <c r="D10" s="213" t="s">
        <v>193</v>
      </c>
      <c r="F10" s="167" t="s">
        <v>268</v>
      </c>
      <c r="G10" s="167"/>
    </row>
    <row r="11" spans="1:7" s="89" customFormat="1" ht="15" hidden="1" customHeight="1">
      <c r="A11" s="314"/>
      <c r="B11" s="315"/>
      <c r="C11" s="313">
        <v>0</v>
      </c>
      <c r="D11" s="213" t="s">
        <v>193</v>
      </c>
      <c r="F11" s="167" t="s">
        <v>268</v>
      </c>
      <c r="G11" s="167"/>
    </row>
    <row r="12" spans="1:7" s="89" customFormat="1" ht="15" hidden="1" customHeight="1">
      <c r="A12" s="314"/>
      <c r="B12" s="315"/>
      <c r="C12" s="313">
        <v>0</v>
      </c>
      <c r="D12" s="213" t="s">
        <v>193</v>
      </c>
      <c r="F12" s="167" t="s">
        <v>268</v>
      </c>
      <c r="G12" s="167"/>
    </row>
    <row r="13" spans="1:7" s="89" customFormat="1" ht="15" hidden="1" customHeight="1">
      <c r="A13" s="314"/>
      <c r="B13" s="315"/>
      <c r="C13" s="313">
        <v>0</v>
      </c>
      <c r="D13" s="213" t="s">
        <v>193</v>
      </c>
      <c r="F13" s="167" t="s">
        <v>268</v>
      </c>
      <c r="G13" s="167"/>
    </row>
    <row r="14" spans="1:7" s="89" customFormat="1" ht="15" hidden="1" customHeight="1">
      <c r="A14" s="314"/>
      <c r="B14" s="315"/>
      <c r="C14" s="313">
        <v>0</v>
      </c>
      <c r="D14" s="213" t="s">
        <v>193</v>
      </c>
      <c r="F14" s="167" t="s">
        <v>268</v>
      </c>
      <c r="G14" s="167"/>
    </row>
    <row r="15" spans="1:7" s="89" customFormat="1" ht="15" hidden="1" customHeight="1">
      <c r="A15" s="314"/>
      <c r="B15" s="315"/>
      <c r="C15" s="313">
        <v>0</v>
      </c>
      <c r="D15" s="213" t="s">
        <v>193</v>
      </c>
      <c r="F15" s="167" t="s">
        <v>268</v>
      </c>
      <c r="G15" s="167"/>
    </row>
    <row r="16" spans="1:7" s="89" customFormat="1" ht="15" hidden="1" customHeight="1">
      <c r="A16" s="314"/>
      <c r="B16" s="315"/>
      <c r="C16" s="313">
        <v>0</v>
      </c>
      <c r="D16" s="213" t="s">
        <v>193</v>
      </c>
      <c r="F16" s="167" t="s">
        <v>268</v>
      </c>
      <c r="G16" s="167"/>
    </row>
    <row r="17" spans="1:7" s="89" customFormat="1" ht="15" hidden="1" customHeight="1">
      <c r="A17" s="314"/>
      <c r="B17" s="315"/>
      <c r="C17" s="313">
        <v>0</v>
      </c>
      <c r="D17" s="213" t="s">
        <v>193</v>
      </c>
      <c r="F17" s="167" t="s">
        <v>268</v>
      </c>
      <c r="G17" s="167"/>
    </row>
    <row r="18" spans="1:7" s="89" customFormat="1" ht="15" hidden="1" customHeight="1">
      <c r="A18" s="314"/>
      <c r="B18" s="315"/>
      <c r="C18" s="313">
        <v>0</v>
      </c>
      <c r="D18" s="213" t="s">
        <v>193</v>
      </c>
      <c r="F18" s="167" t="s">
        <v>268</v>
      </c>
      <c r="G18" s="167"/>
    </row>
    <row r="19" spans="1:7" s="89" customFormat="1" ht="15" hidden="1" customHeight="1">
      <c r="A19" s="314"/>
      <c r="B19" s="315"/>
      <c r="C19" s="313">
        <v>0</v>
      </c>
      <c r="D19" s="213" t="s">
        <v>193</v>
      </c>
      <c r="F19" s="167" t="s">
        <v>268</v>
      </c>
      <c r="G19" s="167"/>
    </row>
    <row r="20" spans="1:7" s="89" customFormat="1" ht="15" hidden="1" customHeight="1">
      <c r="A20" s="314"/>
      <c r="B20" s="315"/>
      <c r="C20" s="313">
        <v>0</v>
      </c>
      <c r="D20" s="213" t="s">
        <v>193</v>
      </c>
      <c r="F20" s="167" t="s">
        <v>268</v>
      </c>
      <c r="G20" s="167"/>
    </row>
    <row r="21" spans="1:7" s="89" customFormat="1" ht="15" hidden="1" customHeight="1">
      <c r="A21" s="314"/>
      <c r="B21" s="315"/>
      <c r="C21" s="313">
        <v>0</v>
      </c>
      <c r="D21" s="213" t="s">
        <v>193</v>
      </c>
      <c r="F21" s="167" t="s">
        <v>268</v>
      </c>
      <c r="G21" s="167"/>
    </row>
    <row r="22" spans="1:7" s="89" customFormat="1" ht="15" hidden="1" customHeight="1">
      <c r="A22" s="314"/>
      <c r="B22" s="315"/>
      <c r="C22" s="313">
        <v>0</v>
      </c>
      <c r="D22" s="213" t="s">
        <v>193</v>
      </c>
      <c r="F22" s="167" t="s">
        <v>268</v>
      </c>
      <c r="G22" s="167"/>
    </row>
    <row r="23" spans="1:7" s="89" customFormat="1" ht="15" hidden="1" customHeight="1">
      <c r="A23" s="314"/>
      <c r="B23" s="315"/>
      <c r="C23" s="313">
        <v>0</v>
      </c>
      <c r="D23" s="213" t="s">
        <v>193</v>
      </c>
      <c r="F23" s="167" t="s">
        <v>268</v>
      </c>
      <c r="G23" s="167"/>
    </row>
    <row r="24" spans="1:7" s="89" customFormat="1" ht="15" hidden="1" customHeight="1">
      <c r="A24" s="314"/>
      <c r="B24" s="315"/>
      <c r="C24" s="313">
        <v>0</v>
      </c>
      <c r="D24" s="213" t="s">
        <v>193</v>
      </c>
      <c r="F24" s="167" t="s">
        <v>268</v>
      </c>
      <c r="G24" s="167"/>
    </row>
    <row r="25" spans="1:7" s="89" customFormat="1" ht="15" hidden="1" customHeight="1">
      <c r="A25" s="314"/>
      <c r="B25" s="315"/>
      <c r="C25" s="313">
        <v>0</v>
      </c>
      <c r="D25" s="213" t="s">
        <v>193</v>
      </c>
      <c r="F25" s="167" t="s">
        <v>268</v>
      </c>
      <c r="G25" s="167"/>
    </row>
    <row r="26" spans="1:7" s="89" customFormat="1" ht="15" hidden="1" customHeight="1">
      <c r="A26" s="314"/>
      <c r="B26" s="315"/>
      <c r="C26" s="313">
        <v>0</v>
      </c>
      <c r="D26" s="213" t="s">
        <v>193</v>
      </c>
      <c r="F26" s="167" t="s">
        <v>268</v>
      </c>
      <c r="G26" s="167"/>
    </row>
    <row r="27" spans="1:7" s="89" customFormat="1" ht="15" hidden="1" customHeight="1">
      <c r="A27" s="314"/>
      <c r="B27" s="315"/>
      <c r="C27" s="313">
        <v>0</v>
      </c>
      <c r="D27" s="213" t="s">
        <v>193</v>
      </c>
      <c r="F27" s="167" t="s">
        <v>268</v>
      </c>
      <c r="G27" s="167"/>
    </row>
    <row r="28" spans="1:7" s="89" customFormat="1" ht="15" hidden="1" customHeight="1">
      <c r="A28" s="314"/>
      <c r="B28" s="315"/>
      <c r="C28" s="313">
        <v>0</v>
      </c>
      <c r="D28" s="213" t="s">
        <v>193</v>
      </c>
      <c r="F28" s="167" t="s">
        <v>268</v>
      </c>
      <c r="G28" s="167"/>
    </row>
    <row r="29" spans="1:7" s="89" customFormat="1" ht="15" hidden="1" customHeight="1">
      <c r="A29" s="314"/>
      <c r="B29" s="315"/>
      <c r="C29" s="313">
        <v>0</v>
      </c>
      <c r="D29" s="213" t="s">
        <v>193</v>
      </c>
      <c r="F29" s="167" t="s">
        <v>268</v>
      </c>
      <c r="G29" s="167"/>
    </row>
    <row r="30" spans="1:7" s="89" customFormat="1" ht="15" hidden="1" customHeight="1">
      <c r="A30" s="314"/>
      <c r="B30" s="315"/>
      <c r="C30" s="313">
        <v>0</v>
      </c>
      <c r="D30" s="213" t="s">
        <v>193</v>
      </c>
      <c r="F30" s="167" t="s">
        <v>268</v>
      </c>
      <c r="G30" s="167"/>
    </row>
    <row r="31" spans="1:7" s="89" customFormat="1" ht="15" hidden="1" customHeight="1">
      <c r="A31" s="314"/>
      <c r="B31" s="315"/>
      <c r="C31" s="313">
        <v>0</v>
      </c>
      <c r="D31" s="213" t="s">
        <v>193</v>
      </c>
      <c r="F31" s="167" t="s">
        <v>268</v>
      </c>
      <c r="G31" s="167"/>
    </row>
    <row r="32" spans="1:7" s="89" customFormat="1" ht="15" hidden="1" customHeight="1">
      <c r="A32" s="314"/>
      <c r="B32" s="315"/>
      <c r="C32" s="313">
        <v>0</v>
      </c>
      <c r="D32" s="213" t="s">
        <v>193</v>
      </c>
      <c r="F32" s="167" t="s">
        <v>268</v>
      </c>
      <c r="G32" s="167"/>
    </row>
    <row r="33" spans="1:7" s="89" customFormat="1" ht="15" hidden="1" customHeight="1">
      <c r="A33" s="314"/>
      <c r="B33" s="315"/>
      <c r="C33" s="313">
        <v>0</v>
      </c>
      <c r="D33" s="213" t="s">
        <v>193</v>
      </c>
      <c r="F33" s="167" t="s">
        <v>268</v>
      </c>
      <c r="G33" s="167"/>
    </row>
    <row r="34" spans="1:7" s="89" customFormat="1" ht="15" hidden="1" customHeight="1">
      <c r="A34" s="314"/>
      <c r="B34" s="315"/>
      <c r="C34" s="313">
        <v>0</v>
      </c>
      <c r="D34" s="213" t="s">
        <v>193</v>
      </c>
      <c r="F34" s="167" t="s">
        <v>268</v>
      </c>
      <c r="G34" s="167"/>
    </row>
    <row r="35" spans="1:7" s="89" customFormat="1" ht="15" hidden="1" customHeight="1">
      <c r="A35" s="314"/>
      <c r="B35" s="315"/>
      <c r="C35" s="313">
        <v>0</v>
      </c>
      <c r="D35" s="213" t="s">
        <v>193</v>
      </c>
      <c r="F35" s="167" t="s">
        <v>268</v>
      </c>
      <c r="G35" s="167"/>
    </row>
    <row r="36" spans="1:7" s="89" customFormat="1" ht="15" hidden="1" customHeight="1">
      <c r="A36" s="314"/>
      <c r="B36" s="315"/>
      <c r="C36" s="313">
        <v>0</v>
      </c>
      <c r="D36" s="213" t="s">
        <v>193</v>
      </c>
      <c r="F36" s="167" t="s">
        <v>268</v>
      </c>
      <c r="G36" s="167"/>
    </row>
    <row r="37" spans="1:7" s="89" customFormat="1" ht="15" hidden="1" customHeight="1">
      <c r="A37" s="314"/>
      <c r="B37" s="315"/>
      <c r="C37" s="313">
        <v>0</v>
      </c>
      <c r="D37" s="213" t="s">
        <v>193</v>
      </c>
      <c r="F37" s="167" t="s">
        <v>268</v>
      </c>
      <c r="G37" s="167"/>
    </row>
    <row r="38" spans="1:7" s="89" customFormat="1" ht="15" hidden="1" customHeight="1">
      <c r="A38" s="314"/>
      <c r="B38" s="315"/>
      <c r="C38" s="313">
        <v>0</v>
      </c>
      <c r="D38" s="213" t="s">
        <v>193</v>
      </c>
      <c r="F38" s="167" t="s">
        <v>268</v>
      </c>
      <c r="G38" s="167"/>
    </row>
    <row r="39" spans="1:7" s="89" customFormat="1" ht="15" hidden="1" customHeight="1">
      <c r="A39" s="314"/>
      <c r="B39" s="315"/>
      <c r="C39" s="313">
        <v>0</v>
      </c>
      <c r="D39" s="213" t="s">
        <v>193</v>
      </c>
      <c r="F39" s="167" t="s">
        <v>268</v>
      </c>
      <c r="G39" s="167"/>
    </row>
    <row r="40" spans="1:7" s="89" customFormat="1" ht="15" hidden="1" customHeight="1">
      <c r="A40" s="314"/>
      <c r="B40" s="315"/>
      <c r="C40" s="313">
        <v>0</v>
      </c>
      <c r="D40" s="213" t="s">
        <v>193</v>
      </c>
      <c r="F40" s="167" t="s">
        <v>268</v>
      </c>
      <c r="G40" s="167"/>
    </row>
    <row r="41" spans="1:7" s="89" customFormat="1" ht="15" hidden="1" customHeight="1">
      <c r="A41" s="314"/>
      <c r="B41" s="315"/>
      <c r="C41" s="313">
        <v>0</v>
      </c>
      <c r="D41" s="213" t="s">
        <v>193</v>
      </c>
      <c r="F41" s="167" t="s">
        <v>268</v>
      </c>
      <c r="G41" s="167"/>
    </row>
    <row r="42" spans="1:7" s="89" customFormat="1" ht="15" hidden="1" customHeight="1">
      <c r="A42" s="314"/>
      <c r="B42" s="315"/>
      <c r="C42" s="313">
        <v>0</v>
      </c>
      <c r="D42" s="213" t="s">
        <v>193</v>
      </c>
      <c r="F42" s="167" t="s">
        <v>268</v>
      </c>
      <c r="G42" s="167"/>
    </row>
    <row r="43" spans="1:7" s="89" customFormat="1" ht="15" hidden="1" customHeight="1">
      <c r="A43" s="314"/>
      <c r="B43" s="315"/>
      <c r="C43" s="313">
        <v>0</v>
      </c>
      <c r="D43" s="213" t="s">
        <v>193</v>
      </c>
      <c r="F43" s="167" t="s">
        <v>268</v>
      </c>
      <c r="G43" s="167"/>
    </row>
    <row r="44" spans="1:7" s="89" customFormat="1" ht="15" hidden="1" customHeight="1">
      <c r="A44" s="314"/>
      <c r="B44" s="315"/>
      <c r="C44" s="313">
        <v>0</v>
      </c>
      <c r="D44" s="213" t="s">
        <v>193</v>
      </c>
      <c r="F44" s="167" t="s">
        <v>268</v>
      </c>
      <c r="G44" s="167"/>
    </row>
    <row r="45" spans="1:7" s="89" customFormat="1" ht="15" hidden="1" customHeight="1">
      <c r="A45" s="314"/>
      <c r="B45" s="315"/>
      <c r="C45" s="313">
        <v>0</v>
      </c>
      <c r="D45" s="213" t="s">
        <v>193</v>
      </c>
      <c r="F45" s="167" t="s">
        <v>268</v>
      </c>
      <c r="G45" s="167"/>
    </row>
    <row r="46" spans="1:7" s="89" customFormat="1" ht="15" hidden="1" customHeight="1">
      <c r="A46" s="314"/>
      <c r="B46" s="315"/>
      <c r="C46" s="313">
        <v>0</v>
      </c>
      <c r="D46" s="213" t="s">
        <v>193</v>
      </c>
      <c r="F46" s="167" t="s">
        <v>268</v>
      </c>
      <c r="G46" s="167"/>
    </row>
    <row r="47" spans="1:7" s="89" customFormat="1" ht="15" hidden="1" customHeight="1">
      <c r="A47" s="314"/>
      <c r="B47" s="315"/>
      <c r="C47" s="313">
        <v>0</v>
      </c>
      <c r="D47" s="213" t="s">
        <v>193</v>
      </c>
      <c r="F47" s="167" t="s">
        <v>268</v>
      </c>
      <c r="G47" s="167"/>
    </row>
    <row r="48" spans="1:7" s="89" customFormat="1" ht="15" hidden="1" customHeight="1">
      <c r="A48" s="314"/>
      <c r="B48" s="315"/>
      <c r="C48" s="313">
        <v>0</v>
      </c>
      <c r="D48" s="213" t="s">
        <v>193</v>
      </c>
      <c r="F48" s="167" t="s">
        <v>268</v>
      </c>
      <c r="G48" s="167"/>
    </row>
    <row r="49" spans="1:7" s="89" customFormat="1" ht="15" hidden="1" customHeight="1">
      <c r="A49" s="314"/>
      <c r="B49" s="315"/>
      <c r="C49" s="313">
        <v>0</v>
      </c>
      <c r="D49" s="213" t="s">
        <v>193</v>
      </c>
      <c r="F49" s="167" t="s">
        <v>268</v>
      </c>
      <c r="G49" s="167"/>
    </row>
    <row r="50" spans="1:7" s="89" customFormat="1" ht="15" hidden="1" customHeight="1">
      <c r="A50" s="314"/>
      <c r="B50" s="315"/>
      <c r="C50" s="313">
        <v>0</v>
      </c>
      <c r="D50" s="213" t="s">
        <v>193</v>
      </c>
      <c r="F50" s="167" t="s">
        <v>268</v>
      </c>
      <c r="G50" s="167"/>
    </row>
    <row r="51" spans="1:7" s="89" customFormat="1" ht="15" hidden="1" customHeight="1">
      <c r="A51" s="314"/>
      <c r="B51" s="315"/>
      <c r="C51" s="313">
        <v>0</v>
      </c>
      <c r="D51" s="213" t="s">
        <v>193</v>
      </c>
      <c r="F51" s="167" t="s">
        <v>268</v>
      </c>
      <c r="G51" s="167"/>
    </row>
    <row r="52" spans="1:7" s="89" customFormat="1" ht="15" hidden="1" customHeight="1">
      <c r="A52" s="314"/>
      <c r="B52" s="315"/>
      <c r="C52" s="313">
        <v>0</v>
      </c>
      <c r="D52" s="213" t="s">
        <v>193</v>
      </c>
      <c r="F52" s="167" t="s">
        <v>268</v>
      </c>
      <c r="G52" s="167"/>
    </row>
    <row r="53" spans="1:7" s="89" customFormat="1" ht="15" hidden="1" customHeight="1">
      <c r="A53" s="314"/>
      <c r="B53" s="315"/>
      <c r="C53" s="313">
        <v>0</v>
      </c>
      <c r="D53" s="213" t="s">
        <v>193</v>
      </c>
      <c r="F53" s="167" t="s">
        <v>268</v>
      </c>
      <c r="G53" s="167"/>
    </row>
    <row r="54" spans="1:7" s="89" customFormat="1" ht="15" hidden="1" customHeight="1">
      <c r="A54" s="314"/>
      <c r="B54" s="315"/>
      <c r="C54" s="313">
        <v>0</v>
      </c>
      <c r="D54" s="213" t="s">
        <v>193</v>
      </c>
      <c r="F54" s="167" t="s">
        <v>268</v>
      </c>
      <c r="G54" s="167"/>
    </row>
    <row r="55" spans="1:7" s="89" customFormat="1" ht="15" hidden="1" customHeight="1">
      <c r="A55" s="314"/>
      <c r="B55" s="315"/>
      <c r="C55" s="313">
        <v>0</v>
      </c>
      <c r="D55" s="213" t="s">
        <v>193</v>
      </c>
      <c r="F55" s="167" t="s">
        <v>268</v>
      </c>
      <c r="G55" s="167"/>
    </row>
    <row r="56" spans="1:7" s="89" customFormat="1" ht="15" hidden="1" customHeight="1">
      <c r="A56" s="314"/>
      <c r="B56" s="315"/>
      <c r="C56" s="313">
        <v>0</v>
      </c>
      <c r="D56" s="213" t="s">
        <v>193</v>
      </c>
      <c r="F56" s="167" t="s">
        <v>268</v>
      </c>
      <c r="G56" s="167"/>
    </row>
    <row r="57" spans="1:7" s="89" customFormat="1" ht="15" hidden="1" customHeight="1">
      <c r="A57" s="314"/>
      <c r="B57" s="315"/>
      <c r="C57" s="313">
        <v>0</v>
      </c>
      <c r="D57" s="213" t="s">
        <v>193</v>
      </c>
      <c r="F57" s="167" t="s">
        <v>268</v>
      </c>
      <c r="G57" s="167"/>
    </row>
    <row r="58" spans="1:7" s="89" customFormat="1" ht="15" hidden="1" customHeight="1">
      <c r="A58" s="314"/>
      <c r="B58" s="315"/>
      <c r="C58" s="313">
        <v>0</v>
      </c>
      <c r="D58" s="213" t="s">
        <v>193</v>
      </c>
      <c r="F58" s="167" t="s">
        <v>268</v>
      </c>
      <c r="G58" s="167"/>
    </row>
    <row r="59" spans="1:7" s="89" customFormat="1" ht="15" hidden="1" customHeight="1">
      <c r="A59" s="314"/>
      <c r="B59" s="315"/>
      <c r="C59" s="313">
        <v>0</v>
      </c>
      <c r="D59" s="213" t="s">
        <v>193</v>
      </c>
      <c r="F59" s="167" t="s">
        <v>268</v>
      </c>
      <c r="G59" s="167"/>
    </row>
    <row r="60" spans="1:7" s="89" customFormat="1" ht="15" hidden="1" customHeight="1">
      <c r="A60" s="314"/>
      <c r="B60" s="315"/>
      <c r="C60" s="313">
        <v>0</v>
      </c>
      <c r="D60" s="213" t="s">
        <v>193</v>
      </c>
      <c r="F60" s="167" t="s">
        <v>268</v>
      </c>
      <c r="G60" s="167"/>
    </row>
    <row r="61" spans="1:7" s="89" customFormat="1" ht="15" hidden="1" customHeight="1">
      <c r="A61" s="314"/>
      <c r="B61" s="315"/>
      <c r="C61" s="313">
        <v>0</v>
      </c>
      <c r="D61" s="213" t="s">
        <v>193</v>
      </c>
      <c r="F61" s="167" t="s">
        <v>268</v>
      </c>
      <c r="G61" s="167"/>
    </row>
    <row r="62" spans="1:7" s="89" customFormat="1" ht="15" hidden="1" customHeight="1">
      <c r="A62" s="314"/>
      <c r="B62" s="315"/>
      <c r="C62" s="313">
        <v>0</v>
      </c>
      <c r="D62" s="213" t="s">
        <v>193</v>
      </c>
      <c r="F62" s="167" t="s">
        <v>268</v>
      </c>
      <c r="G62" s="167"/>
    </row>
    <row r="63" spans="1:7" s="89" customFormat="1" ht="15" hidden="1" customHeight="1">
      <c r="A63" s="314"/>
      <c r="B63" s="315"/>
      <c r="C63" s="313">
        <v>0</v>
      </c>
      <c r="D63" s="213" t="s">
        <v>193</v>
      </c>
      <c r="F63" s="167" t="s">
        <v>268</v>
      </c>
      <c r="G63" s="167"/>
    </row>
    <row r="64" spans="1:7" s="89" customFormat="1" ht="15" hidden="1" customHeight="1">
      <c r="A64" s="314"/>
      <c r="B64" s="315"/>
      <c r="C64" s="313">
        <v>0</v>
      </c>
      <c r="D64" s="213" t="s">
        <v>193</v>
      </c>
      <c r="F64" s="167" t="s">
        <v>268</v>
      </c>
      <c r="G64" s="167"/>
    </row>
    <row r="65" spans="1:7" s="89" customFormat="1" ht="15" hidden="1" customHeight="1">
      <c r="A65" s="314"/>
      <c r="B65" s="315"/>
      <c r="C65" s="313">
        <v>0</v>
      </c>
      <c r="D65" s="213" t="s">
        <v>193</v>
      </c>
      <c r="F65" s="167" t="s">
        <v>268</v>
      </c>
      <c r="G65" s="167"/>
    </row>
    <row r="66" spans="1:7" s="89" customFormat="1" ht="15" hidden="1" customHeight="1">
      <c r="A66" s="314"/>
      <c r="B66" s="315"/>
      <c r="C66" s="313">
        <v>0</v>
      </c>
      <c r="D66" s="213" t="s">
        <v>193</v>
      </c>
      <c r="F66" s="167" t="s">
        <v>268</v>
      </c>
      <c r="G66" s="167"/>
    </row>
    <row r="67" spans="1:7" s="89" customFormat="1" ht="15" hidden="1" customHeight="1">
      <c r="A67" s="314"/>
      <c r="B67" s="315"/>
      <c r="C67" s="313">
        <v>0</v>
      </c>
      <c r="D67" s="213" t="s">
        <v>193</v>
      </c>
      <c r="F67" s="167" t="s">
        <v>268</v>
      </c>
      <c r="G67" s="167"/>
    </row>
    <row r="68" spans="1:7" s="89" customFormat="1" ht="15" hidden="1" customHeight="1">
      <c r="A68" s="314"/>
      <c r="B68" s="315"/>
      <c r="C68" s="313">
        <v>0</v>
      </c>
      <c r="D68" s="213" t="s">
        <v>193</v>
      </c>
      <c r="F68" s="167" t="s">
        <v>268</v>
      </c>
      <c r="G68" s="167"/>
    </row>
    <row r="69" spans="1:7" s="89" customFormat="1" ht="15" hidden="1" customHeight="1">
      <c r="A69" s="314"/>
      <c r="B69" s="315"/>
      <c r="C69" s="313">
        <v>0</v>
      </c>
      <c r="D69" s="213" t="s">
        <v>193</v>
      </c>
      <c r="F69" s="167" t="s">
        <v>268</v>
      </c>
      <c r="G69" s="167"/>
    </row>
    <row r="70" spans="1:7" s="89" customFormat="1" ht="15" hidden="1" customHeight="1">
      <c r="A70" s="314"/>
      <c r="B70" s="315"/>
      <c r="C70" s="313">
        <v>0</v>
      </c>
      <c r="D70" s="213" t="s">
        <v>193</v>
      </c>
      <c r="F70" s="167" t="s">
        <v>268</v>
      </c>
      <c r="G70" s="167"/>
    </row>
    <row r="71" spans="1:7" s="89" customFormat="1" ht="15" hidden="1" customHeight="1">
      <c r="A71" s="314"/>
      <c r="B71" s="315"/>
      <c r="C71" s="313">
        <v>0</v>
      </c>
      <c r="D71" s="213" t="s">
        <v>193</v>
      </c>
      <c r="F71" s="167" t="s">
        <v>268</v>
      </c>
      <c r="G71" s="167"/>
    </row>
    <row r="72" spans="1:7" s="89" customFormat="1" ht="15" hidden="1" customHeight="1">
      <c r="A72" s="314"/>
      <c r="B72" s="315"/>
      <c r="C72" s="313">
        <v>0</v>
      </c>
      <c r="D72" s="213" t="s">
        <v>193</v>
      </c>
      <c r="F72" s="167" t="s">
        <v>268</v>
      </c>
      <c r="G72" s="167"/>
    </row>
    <row r="73" spans="1:7" s="89" customFormat="1" ht="15" hidden="1" customHeight="1">
      <c r="A73" s="314"/>
      <c r="B73" s="315"/>
      <c r="C73" s="313">
        <v>0</v>
      </c>
      <c r="D73" s="213" t="s">
        <v>193</v>
      </c>
      <c r="F73" s="167" t="s">
        <v>268</v>
      </c>
      <c r="G73" s="167"/>
    </row>
    <row r="74" spans="1:7" s="89" customFormat="1" ht="15" hidden="1" customHeight="1">
      <c r="A74" s="314"/>
      <c r="B74" s="315"/>
      <c r="C74" s="313">
        <v>0</v>
      </c>
      <c r="D74" s="213" t="s">
        <v>193</v>
      </c>
      <c r="F74" s="167" t="s">
        <v>268</v>
      </c>
      <c r="G74" s="167"/>
    </row>
    <row r="75" spans="1:7" s="89" customFormat="1" ht="15" hidden="1" customHeight="1">
      <c r="A75" s="314"/>
      <c r="B75" s="315"/>
      <c r="C75" s="313">
        <v>0</v>
      </c>
      <c r="D75" s="213" t="s">
        <v>193</v>
      </c>
      <c r="F75" s="167" t="s">
        <v>268</v>
      </c>
      <c r="G75" s="167"/>
    </row>
    <row r="76" spans="1:7" s="89" customFormat="1" ht="15" hidden="1" customHeight="1">
      <c r="A76" s="314"/>
      <c r="B76" s="315"/>
      <c r="C76" s="313">
        <v>0</v>
      </c>
      <c r="D76" s="213" t="s">
        <v>193</v>
      </c>
      <c r="F76" s="167" t="s">
        <v>268</v>
      </c>
      <c r="G76" s="167"/>
    </row>
    <row r="77" spans="1:7" s="89" customFormat="1" ht="15" hidden="1" customHeight="1">
      <c r="A77" s="314"/>
      <c r="B77" s="315"/>
      <c r="C77" s="313">
        <v>0</v>
      </c>
      <c r="D77" s="213" t="s">
        <v>193</v>
      </c>
      <c r="F77" s="167" t="s">
        <v>268</v>
      </c>
      <c r="G77" s="167"/>
    </row>
    <row r="78" spans="1:7" s="89" customFormat="1" ht="15" hidden="1" customHeight="1">
      <c r="A78" s="314"/>
      <c r="B78" s="315"/>
      <c r="C78" s="313">
        <v>0</v>
      </c>
      <c r="D78" s="213" t="s">
        <v>193</v>
      </c>
      <c r="F78" s="167" t="s">
        <v>268</v>
      </c>
      <c r="G78" s="167"/>
    </row>
    <row r="79" spans="1:7" s="89" customFormat="1" ht="15" hidden="1" customHeight="1">
      <c r="A79" s="314"/>
      <c r="B79" s="315"/>
      <c r="C79" s="313">
        <v>0</v>
      </c>
      <c r="D79" s="213" t="s">
        <v>193</v>
      </c>
      <c r="F79" s="167" t="s">
        <v>268</v>
      </c>
      <c r="G79" s="167"/>
    </row>
    <row r="80" spans="1:7" s="89" customFormat="1" ht="15" hidden="1" customHeight="1">
      <c r="A80" s="314"/>
      <c r="B80" s="315"/>
      <c r="C80" s="313">
        <v>0</v>
      </c>
      <c r="D80" s="213" t="s">
        <v>193</v>
      </c>
      <c r="F80" s="167" t="s">
        <v>268</v>
      </c>
      <c r="G80" s="167"/>
    </row>
    <row r="81" spans="1:7" s="89" customFormat="1" ht="15" hidden="1" customHeight="1">
      <c r="A81" s="314"/>
      <c r="B81" s="315"/>
      <c r="C81" s="313">
        <v>0</v>
      </c>
      <c r="D81" s="213" t="s">
        <v>193</v>
      </c>
      <c r="F81" s="167" t="s">
        <v>268</v>
      </c>
      <c r="G81" s="167"/>
    </row>
    <row r="82" spans="1:7" s="89" customFormat="1" ht="15" hidden="1" customHeight="1">
      <c r="A82" s="314"/>
      <c r="B82" s="315"/>
      <c r="C82" s="313">
        <v>0</v>
      </c>
      <c r="D82" s="213" t="s">
        <v>193</v>
      </c>
      <c r="F82" s="167" t="s">
        <v>268</v>
      </c>
      <c r="G82" s="167"/>
    </row>
    <row r="83" spans="1:7" s="89" customFormat="1" ht="15" hidden="1" customHeight="1">
      <c r="A83" s="314"/>
      <c r="B83" s="315"/>
      <c r="C83" s="313">
        <v>0</v>
      </c>
      <c r="D83" s="213" t="s">
        <v>193</v>
      </c>
      <c r="F83" s="167" t="s">
        <v>268</v>
      </c>
      <c r="G83" s="167"/>
    </row>
    <row r="84" spans="1:7" s="89" customFormat="1" ht="15" hidden="1" customHeight="1">
      <c r="A84" s="314"/>
      <c r="B84" s="315"/>
      <c r="C84" s="313">
        <v>0</v>
      </c>
      <c r="D84" s="213" t="s">
        <v>193</v>
      </c>
      <c r="F84" s="167" t="s">
        <v>268</v>
      </c>
      <c r="G84" s="167"/>
    </row>
    <row r="85" spans="1:7" s="89" customFormat="1" ht="15" hidden="1" customHeight="1">
      <c r="A85" s="314"/>
      <c r="B85" s="315"/>
      <c r="C85" s="313">
        <v>0</v>
      </c>
      <c r="D85" s="213" t="s">
        <v>193</v>
      </c>
      <c r="F85" s="167" t="s">
        <v>268</v>
      </c>
      <c r="G85" s="167"/>
    </row>
    <row r="86" spans="1:7" s="89" customFormat="1" ht="15" hidden="1" customHeight="1">
      <c r="A86" s="314"/>
      <c r="B86" s="315"/>
      <c r="C86" s="313">
        <v>0</v>
      </c>
      <c r="D86" s="213" t="s">
        <v>193</v>
      </c>
      <c r="F86" s="167" t="s">
        <v>268</v>
      </c>
      <c r="G86" s="167"/>
    </row>
    <row r="87" spans="1:7" s="89" customFormat="1" ht="15" hidden="1" customHeight="1">
      <c r="A87" s="314"/>
      <c r="B87" s="315"/>
      <c r="C87" s="313">
        <v>0</v>
      </c>
      <c r="D87" s="213" t="s">
        <v>193</v>
      </c>
      <c r="F87" s="167" t="s">
        <v>268</v>
      </c>
      <c r="G87" s="167"/>
    </row>
    <row r="88" spans="1:7" s="89" customFormat="1" ht="15" hidden="1" customHeight="1">
      <c r="A88" s="314"/>
      <c r="B88" s="315"/>
      <c r="C88" s="313">
        <v>0</v>
      </c>
      <c r="D88" s="213" t="s">
        <v>193</v>
      </c>
      <c r="F88" s="167" t="s">
        <v>268</v>
      </c>
      <c r="G88" s="167"/>
    </row>
    <row r="89" spans="1:7" s="89" customFormat="1" ht="15" hidden="1" customHeight="1">
      <c r="A89" s="314"/>
      <c r="B89" s="315"/>
      <c r="C89" s="313">
        <v>0</v>
      </c>
      <c r="D89" s="213" t="s">
        <v>193</v>
      </c>
      <c r="F89" s="167" t="s">
        <v>268</v>
      </c>
      <c r="G89" s="167"/>
    </row>
    <row r="90" spans="1:7" s="89" customFormat="1" ht="15" hidden="1" customHeight="1">
      <c r="A90" s="314"/>
      <c r="B90" s="315"/>
      <c r="C90" s="313">
        <v>0</v>
      </c>
      <c r="D90" s="213" t="s">
        <v>193</v>
      </c>
      <c r="F90" s="167" t="s">
        <v>268</v>
      </c>
      <c r="G90" s="167"/>
    </row>
    <row r="91" spans="1:7" s="89" customFormat="1" ht="15" hidden="1" customHeight="1">
      <c r="A91" s="314"/>
      <c r="B91" s="315"/>
      <c r="C91" s="313">
        <v>0</v>
      </c>
      <c r="D91" s="213" t="s">
        <v>193</v>
      </c>
      <c r="F91" s="167" t="s">
        <v>268</v>
      </c>
      <c r="G91" s="167"/>
    </row>
    <row r="92" spans="1:7" s="89" customFormat="1" ht="15" hidden="1" customHeight="1">
      <c r="A92" s="314"/>
      <c r="B92" s="315"/>
      <c r="C92" s="313">
        <v>0</v>
      </c>
      <c r="D92" s="213" t="s">
        <v>193</v>
      </c>
      <c r="F92" s="167" t="s">
        <v>268</v>
      </c>
      <c r="G92" s="167"/>
    </row>
    <row r="93" spans="1:7" s="89" customFormat="1" ht="15" hidden="1" customHeight="1">
      <c r="A93" s="314"/>
      <c r="B93" s="315"/>
      <c r="C93" s="313">
        <v>0</v>
      </c>
      <c r="D93" s="213" t="s">
        <v>193</v>
      </c>
      <c r="F93" s="167" t="s">
        <v>268</v>
      </c>
      <c r="G93" s="167"/>
    </row>
    <row r="94" spans="1:7" s="89" customFormat="1" ht="15" hidden="1" customHeight="1">
      <c r="A94" s="314"/>
      <c r="B94" s="315"/>
      <c r="C94" s="313">
        <v>0</v>
      </c>
      <c r="D94" s="213" t="s">
        <v>193</v>
      </c>
      <c r="F94" s="167" t="s">
        <v>268</v>
      </c>
      <c r="G94" s="167"/>
    </row>
    <row r="95" spans="1:7" s="89" customFormat="1" ht="15" hidden="1" customHeight="1">
      <c r="A95" s="314"/>
      <c r="B95" s="315"/>
      <c r="C95" s="313">
        <v>0</v>
      </c>
      <c r="D95" s="213" t="s">
        <v>193</v>
      </c>
      <c r="F95" s="167" t="s">
        <v>268</v>
      </c>
      <c r="G95" s="167"/>
    </row>
    <row r="96" spans="1:7" s="89" customFormat="1" ht="15" hidden="1" customHeight="1">
      <c r="A96" s="314"/>
      <c r="B96" s="315"/>
      <c r="C96" s="313">
        <v>0</v>
      </c>
      <c r="D96" s="213" t="s">
        <v>193</v>
      </c>
      <c r="F96" s="167" t="s">
        <v>268</v>
      </c>
      <c r="G96" s="167"/>
    </row>
    <row r="97" spans="1:7" s="89" customFormat="1" ht="15" hidden="1" customHeight="1">
      <c r="A97" s="314"/>
      <c r="B97" s="315"/>
      <c r="C97" s="313">
        <v>0</v>
      </c>
      <c r="D97" s="213" t="s">
        <v>193</v>
      </c>
      <c r="F97" s="167" t="s">
        <v>268</v>
      </c>
      <c r="G97" s="167"/>
    </row>
    <row r="98" spans="1:7" s="89" customFormat="1" ht="15" hidden="1" customHeight="1">
      <c r="A98" s="314"/>
      <c r="B98" s="315"/>
      <c r="C98" s="313">
        <v>0</v>
      </c>
      <c r="D98" s="213" t="s">
        <v>193</v>
      </c>
      <c r="F98" s="167" t="s">
        <v>268</v>
      </c>
      <c r="G98" s="167"/>
    </row>
    <row r="99" spans="1:7" s="89" customFormat="1" ht="15" hidden="1" customHeight="1">
      <c r="A99" s="314"/>
      <c r="B99" s="315"/>
      <c r="C99" s="313">
        <v>0</v>
      </c>
      <c r="D99" s="213" t="s">
        <v>193</v>
      </c>
      <c r="F99" s="167" t="s">
        <v>268</v>
      </c>
      <c r="G99" s="167"/>
    </row>
    <row r="100" spans="1:7" s="89" customFormat="1" ht="15" hidden="1" customHeight="1">
      <c r="A100" s="314"/>
      <c r="B100" s="315"/>
      <c r="C100" s="313">
        <v>0</v>
      </c>
      <c r="D100" s="213" t="s">
        <v>193</v>
      </c>
      <c r="F100" s="167" t="s">
        <v>268</v>
      </c>
      <c r="G100" s="167"/>
    </row>
    <row r="101" spans="1:7" s="89" customFormat="1" ht="15" hidden="1" customHeight="1">
      <c r="A101" s="314"/>
      <c r="B101" s="315"/>
      <c r="C101" s="313">
        <v>0</v>
      </c>
      <c r="D101" s="213" t="s">
        <v>193</v>
      </c>
      <c r="F101" s="167" t="s">
        <v>268</v>
      </c>
      <c r="G101" s="167"/>
    </row>
    <row r="102" spans="1:7" s="89" customFormat="1" ht="15" hidden="1" customHeight="1">
      <c r="A102" s="314"/>
      <c r="B102" s="315"/>
      <c r="C102" s="313">
        <v>0</v>
      </c>
      <c r="D102" s="213" t="s">
        <v>193</v>
      </c>
      <c r="F102" s="167" t="s">
        <v>268</v>
      </c>
      <c r="G102" s="167"/>
    </row>
    <row r="103" spans="1:7" s="89" customFormat="1" ht="15" hidden="1" customHeight="1">
      <c r="A103" s="314"/>
      <c r="B103" s="315"/>
      <c r="C103" s="313">
        <v>0</v>
      </c>
      <c r="D103" s="213" t="s">
        <v>193</v>
      </c>
      <c r="F103" s="167" t="s">
        <v>268</v>
      </c>
      <c r="G103" s="167"/>
    </row>
    <row r="104" spans="1:7" s="89" customFormat="1" ht="15" hidden="1" customHeight="1">
      <c r="A104" s="314"/>
      <c r="B104" s="315"/>
      <c r="C104" s="313">
        <v>0</v>
      </c>
      <c r="D104" s="213" t="s">
        <v>193</v>
      </c>
      <c r="F104" s="167" t="s">
        <v>268</v>
      </c>
      <c r="G104" s="167"/>
    </row>
    <row r="105" spans="1:7" s="89" customFormat="1" ht="15" hidden="1" customHeight="1">
      <c r="A105" s="314"/>
      <c r="B105" s="315"/>
      <c r="C105" s="313">
        <v>0</v>
      </c>
      <c r="D105" s="213" t="s">
        <v>193</v>
      </c>
      <c r="F105" s="167" t="s">
        <v>268</v>
      </c>
      <c r="G105" s="167"/>
    </row>
    <row r="106" spans="1:7" s="89" customFormat="1" ht="15" hidden="1" customHeight="1">
      <c r="A106" s="314"/>
      <c r="B106" s="315"/>
      <c r="C106" s="313">
        <v>0</v>
      </c>
      <c r="D106" s="213" t="s">
        <v>193</v>
      </c>
      <c r="F106" s="167" t="s">
        <v>268</v>
      </c>
      <c r="G106" s="167"/>
    </row>
    <row r="107" spans="1:7" s="89" customFormat="1" ht="15" hidden="1" customHeight="1">
      <c r="A107" s="314"/>
      <c r="B107" s="315"/>
      <c r="C107" s="313">
        <v>0</v>
      </c>
      <c r="D107" s="213" t="s">
        <v>193</v>
      </c>
      <c r="F107" s="167" t="s">
        <v>268</v>
      </c>
      <c r="G107" s="167"/>
    </row>
    <row r="108" spans="1:7" s="89" customFormat="1" ht="15" hidden="1" customHeight="1">
      <c r="A108" s="314"/>
      <c r="B108" s="315"/>
      <c r="C108" s="313">
        <v>0</v>
      </c>
      <c r="D108" s="213" t="s">
        <v>193</v>
      </c>
      <c r="F108" s="167" t="s">
        <v>268</v>
      </c>
      <c r="G108" s="167"/>
    </row>
    <row r="109" spans="1:7" s="89" customFormat="1" ht="15" hidden="1" customHeight="1">
      <c r="A109" s="314"/>
      <c r="B109" s="315"/>
      <c r="C109" s="313">
        <v>0</v>
      </c>
      <c r="D109" s="213" t="s">
        <v>193</v>
      </c>
      <c r="F109" s="167" t="s">
        <v>268</v>
      </c>
      <c r="G109" s="167"/>
    </row>
    <row r="110" spans="1:7" s="89" customFormat="1" ht="15" hidden="1" customHeight="1">
      <c r="A110" s="314"/>
      <c r="B110" s="315"/>
      <c r="C110" s="313">
        <v>0</v>
      </c>
      <c r="D110" s="213" t="s">
        <v>193</v>
      </c>
      <c r="F110" s="167" t="s">
        <v>268</v>
      </c>
      <c r="G110" s="167"/>
    </row>
    <row r="111" spans="1:7" s="89" customFormat="1" ht="15" hidden="1" customHeight="1">
      <c r="A111" s="314"/>
      <c r="B111" s="315"/>
      <c r="C111" s="313">
        <v>0</v>
      </c>
      <c r="D111" s="213" t="s">
        <v>193</v>
      </c>
      <c r="F111" s="167" t="s">
        <v>268</v>
      </c>
      <c r="G111" s="167"/>
    </row>
    <row r="112" spans="1:7" s="89" customFormat="1" ht="15" hidden="1" customHeight="1">
      <c r="A112" s="314"/>
      <c r="B112" s="315"/>
      <c r="C112" s="313">
        <v>0</v>
      </c>
      <c r="D112" s="213" t="s">
        <v>193</v>
      </c>
      <c r="F112" s="167" t="s">
        <v>268</v>
      </c>
      <c r="G112" s="167"/>
    </row>
    <row r="113" spans="1:7" s="89" customFormat="1" ht="15" hidden="1" customHeight="1">
      <c r="A113" s="314"/>
      <c r="B113" s="315"/>
      <c r="C113" s="313">
        <v>0</v>
      </c>
      <c r="D113" s="213" t="s">
        <v>193</v>
      </c>
      <c r="F113" s="167" t="s">
        <v>268</v>
      </c>
      <c r="G113" s="167"/>
    </row>
    <row r="114" spans="1:7" s="89" customFormat="1" ht="15" hidden="1" customHeight="1">
      <c r="A114" s="314"/>
      <c r="B114" s="315"/>
      <c r="C114" s="313">
        <v>0</v>
      </c>
      <c r="D114" s="213" t="s">
        <v>193</v>
      </c>
      <c r="F114" s="167" t="s">
        <v>268</v>
      </c>
      <c r="G114" s="167"/>
    </row>
    <row r="115" spans="1:7" s="89" customFormat="1" ht="15" hidden="1" customHeight="1">
      <c r="A115" s="314"/>
      <c r="B115" s="315"/>
      <c r="C115" s="313">
        <v>0</v>
      </c>
      <c r="D115" s="213" t="s">
        <v>193</v>
      </c>
      <c r="F115" s="167" t="s">
        <v>268</v>
      </c>
      <c r="G115" s="167"/>
    </row>
    <row r="116" spans="1:7" s="89" customFormat="1" ht="15" hidden="1" customHeight="1">
      <c r="A116" s="314"/>
      <c r="B116" s="315"/>
      <c r="C116" s="313">
        <v>0</v>
      </c>
      <c r="D116" s="213" t="s">
        <v>193</v>
      </c>
      <c r="F116" s="167" t="s">
        <v>268</v>
      </c>
      <c r="G116" s="167"/>
    </row>
    <row r="117" spans="1:7" s="89" customFormat="1" ht="15" hidden="1" customHeight="1">
      <c r="A117" s="314"/>
      <c r="B117" s="315"/>
      <c r="C117" s="313">
        <v>0</v>
      </c>
      <c r="D117" s="213" t="s">
        <v>193</v>
      </c>
      <c r="F117" s="167" t="s">
        <v>268</v>
      </c>
      <c r="G117" s="167"/>
    </row>
    <row r="118" spans="1:7" s="89" customFormat="1" ht="15" hidden="1" customHeight="1">
      <c r="A118" s="314"/>
      <c r="B118" s="315"/>
      <c r="C118" s="313">
        <v>0</v>
      </c>
      <c r="D118" s="213" t="s">
        <v>193</v>
      </c>
      <c r="F118" s="167" t="s">
        <v>268</v>
      </c>
      <c r="G118" s="167"/>
    </row>
    <row r="119" spans="1:7" s="89" customFormat="1" ht="15" hidden="1" customHeight="1">
      <c r="A119" s="314"/>
      <c r="B119" s="315"/>
      <c r="C119" s="313">
        <v>0</v>
      </c>
      <c r="D119" s="213" t="s">
        <v>193</v>
      </c>
      <c r="F119" s="167" t="s">
        <v>268</v>
      </c>
      <c r="G119" s="167"/>
    </row>
    <row r="120" spans="1:7" s="89" customFormat="1" ht="15" hidden="1" customHeight="1">
      <c r="A120" s="314"/>
      <c r="B120" s="315"/>
      <c r="C120" s="313">
        <v>0</v>
      </c>
      <c r="D120" s="213" t="s">
        <v>193</v>
      </c>
      <c r="F120" s="167" t="s">
        <v>268</v>
      </c>
      <c r="G120" s="167"/>
    </row>
    <row r="121" spans="1:7" s="89" customFormat="1" ht="15" hidden="1" customHeight="1">
      <c r="A121" s="314"/>
      <c r="B121" s="315"/>
      <c r="C121" s="313">
        <v>0</v>
      </c>
      <c r="D121" s="213" t="s">
        <v>193</v>
      </c>
      <c r="F121" s="167" t="s">
        <v>268</v>
      </c>
      <c r="G121" s="167"/>
    </row>
    <row r="122" spans="1:7" s="89" customFormat="1" ht="15" hidden="1" customHeight="1">
      <c r="A122" s="314"/>
      <c r="B122" s="315"/>
      <c r="C122" s="313">
        <v>0</v>
      </c>
      <c r="D122" s="213" t="s">
        <v>193</v>
      </c>
      <c r="F122" s="167" t="s">
        <v>268</v>
      </c>
      <c r="G122" s="167"/>
    </row>
    <row r="123" spans="1:7" s="89" customFormat="1" ht="15" hidden="1" customHeight="1">
      <c r="A123" s="314"/>
      <c r="B123" s="315"/>
      <c r="C123" s="313">
        <v>0</v>
      </c>
      <c r="D123" s="213" t="s">
        <v>193</v>
      </c>
      <c r="F123" s="167" t="s">
        <v>268</v>
      </c>
      <c r="G123" s="167"/>
    </row>
    <row r="124" spans="1:7" s="89" customFormat="1" ht="15" hidden="1" customHeight="1">
      <c r="A124" s="314"/>
      <c r="B124" s="315"/>
      <c r="C124" s="313">
        <v>0</v>
      </c>
      <c r="D124" s="213" t="s">
        <v>193</v>
      </c>
      <c r="F124" s="167" t="s">
        <v>268</v>
      </c>
      <c r="G124" s="167"/>
    </row>
    <row r="125" spans="1:7" s="89" customFormat="1" ht="15" hidden="1" customHeight="1">
      <c r="A125" s="314"/>
      <c r="B125" s="315"/>
      <c r="C125" s="313">
        <v>0</v>
      </c>
      <c r="D125" s="213" t="s">
        <v>193</v>
      </c>
      <c r="F125" s="167" t="s">
        <v>268</v>
      </c>
      <c r="G125" s="167"/>
    </row>
    <row r="126" spans="1:7" s="89" customFormat="1" ht="15" hidden="1" customHeight="1">
      <c r="A126" s="314"/>
      <c r="B126" s="315"/>
      <c r="C126" s="313">
        <v>0</v>
      </c>
      <c r="D126" s="213" t="s">
        <v>193</v>
      </c>
      <c r="F126" s="167" t="s">
        <v>268</v>
      </c>
      <c r="G126" s="167"/>
    </row>
    <row r="127" spans="1:7" s="89" customFormat="1" ht="15" hidden="1" customHeight="1">
      <c r="A127" s="314"/>
      <c r="B127" s="315"/>
      <c r="C127" s="313">
        <v>0</v>
      </c>
      <c r="D127" s="213" t="s">
        <v>193</v>
      </c>
      <c r="F127" s="167" t="s">
        <v>268</v>
      </c>
      <c r="G127" s="167"/>
    </row>
    <row r="128" spans="1:7" s="89" customFormat="1" ht="15" hidden="1" customHeight="1">
      <c r="A128" s="314"/>
      <c r="B128" s="315"/>
      <c r="C128" s="313">
        <v>0</v>
      </c>
      <c r="D128" s="213" t="s">
        <v>193</v>
      </c>
      <c r="F128" s="167" t="s">
        <v>268</v>
      </c>
      <c r="G128" s="167"/>
    </row>
    <row r="129" spans="1:7" s="89" customFormat="1" ht="15" hidden="1" customHeight="1">
      <c r="A129" s="314"/>
      <c r="B129" s="315"/>
      <c r="C129" s="313">
        <v>0</v>
      </c>
      <c r="D129" s="213" t="s">
        <v>193</v>
      </c>
      <c r="F129" s="167" t="s">
        <v>268</v>
      </c>
      <c r="G129" s="167"/>
    </row>
    <row r="130" spans="1:7" s="89" customFormat="1" ht="15" hidden="1" customHeight="1">
      <c r="A130" s="314"/>
      <c r="B130" s="315"/>
      <c r="C130" s="313">
        <v>0</v>
      </c>
      <c r="D130" s="213" t="s">
        <v>193</v>
      </c>
      <c r="F130" s="167" t="s">
        <v>268</v>
      </c>
      <c r="G130" s="167"/>
    </row>
    <row r="131" spans="1:7" s="89" customFormat="1" ht="15" hidden="1" customHeight="1">
      <c r="A131" s="314"/>
      <c r="B131" s="315"/>
      <c r="C131" s="313">
        <v>0</v>
      </c>
      <c r="D131" s="213" t="s">
        <v>193</v>
      </c>
      <c r="F131" s="167" t="s">
        <v>268</v>
      </c>
      <c r="G131" s="167"/>
    </row>
    <row r="132" spans="1:7" s="89" customFormat="1" ht="15" hidden="1" customHeight="1">
      <c r="A132" s="314"/>
      <c r="B132" s="315"/>
      <c r="C132" s="313">
        <v>0</v>
      </c>
      <c r="D132" s="213" t="s">
        <v>193</v>
      </c>
      <c r="F132" s="167" t="s">
        <v>268</v>
      </c>
      <c r="G132" s="167"/>
    </row>
    <row r="133" spans="1:7" s="89" customFormat="1" ht="15" customHeight="1">
      <c r="A133" s="315" t="s">
        <v>265</v>
      </c>
      <c r="B133" s="315" t="s">
        <v>266</v>
      </c>
      <c r="C133" s="316">
        <f t="shared" ref="C133" ca="1" si="1">RAND()*1000000</f>
        <v>499447.40037320124</v>
      </c>
      <c r="D133" s="89" t="s">
        <v>193</v>
      </c>
      <c r="F133" s="168" t="s">
        <v>268</v>
      </c>
      <c r="G133" s="177"/>
    </row>
    <row r="134" spans="1:7" s="89" customFormat="1">
      <c r="A134" s="315"/>
      <c r="B134" s="317" t="s">
        <v>194</v>
      </c>
      <c r="C134" s="318">
        <f ca="1">ROUND(SUBTOTAL(109,C4:C133),2)</f>
        <v>2167334.0499999998</v>
      </c>
      <c r="D134" s="89" t="s">
        <v>193</v>
      </c>
      <c r="F134" s="349" t="s">
        <v>210</v>
      </c>
    </row>
    <row r="135" spans="1:7" s="89" customFormat="1">
      <c r="A135" s="315"/>
      <c r="B135" s="315"/>
      <c r="C135" s="319"/>
      <c r="D135" s="89" t="s">
        <v>196</v>
      </c>
    </row>
    <row r="136" spans="1:7" s="89" customFormat="1">
      <c r="A136" s="315" t="s">
        <v>271</v>
      </c>
      <c r="B136" s="315" t="s">
        <v>272</v>
      </c>
      <c r="C136" s="313">
        <f t="shared" ref="C136:C138" ca="1" si="2">RAND()*1000000</f>
        <v>480519.96091187309</v>
      </c>
      <c r="D136" s="89" t="s">
        <v>196</v>
      </c>
    </row>
    <row r="137" spans="1:7" s="89" customFormat="1" ht="15" customHeight="1">
      <c r="A137" s="314" t="s">
        <v>269</v>
      </c>
      <c r="B137" s="315" t="s">
        <v>266</v>
      </c>
      <c r="C137" s="313">
        <f t="shared" ca="1" si="2"/>
        <v>408282.68558002653</v>
      </c>
      <c r="D137" s="89" t="s">
        <v>196</v>
      </c>
      <c r="F137" s="167" t="s">
        <v>268</v>
      </c>
      <c r="G137" s="167"/>
    </row>
    <row r="138" spans="1:7" s="89" customFormat="1" ht="15" customHeight="1">
      <c r="A138" s="314" t="s">
        <v>270</v>
      </c>
      <c r="B138" s="315" t="s">
        <v>266</v>
      </c>
      <c r="C138" s="313">
        <f t="shared" ca="1" si="2"/>
        <v>174255.86184078557</v>
      </c>
      <c r="D138" s="89" t="s">
        <v>196</v>
      </c>
      <c r="F138" s="167" t="s">
        <v>268</v>
      </c>
      <c r="G138" s="167"/>
    </row>
    <row r="139" spans="1:7" s="89" customFormat="1" ht="15" hidden="1" customHeight="1">
      <c r="A139" s="314"/>
      <c r="B139" s="315"/>
      <c r="C139" s="313">
        <v>0</v>
      </c>
      <c r="D139" s="89" t="s">
        <v>196</v>
      </c>
      <c r="F139" s="167" t="s">
        <v>268</v>
      </c>
      <c r="G139" s="167"/>
    </row>
    <row r="140" spans="1:7" s="89" customFormat="1" ht="15" hidden="1" customHeight="1">
      <c r="A140" s="314"/>
      <c r="B140" s="315"/>
      <c r="C140" s="313">
        <v>0</v>
      </c>
      <c r="D140" s="89" t="s">
        <v>196</v>
      </c>
      <c r="F140" s="167" t="s">
        <v>268</v>
      </c>
      <c r="G140" s="167"/>
    </row>
    <row r="141" spans="1:7" s="89" customFormat="1" ht="15" hidden="1" customHeight="1">
      <c r="A141" s="314"/>
      <c r="B141" s="315"/>
      <c r="C141" s="313">
        <v>0</v>
      </c>
      <c r="D141" s="89" t="s">
        <v>196</v>
      </c>
      <c r="F141" s="167" t="s">
        <v>268</v>
      </c>
      <c r="G141" s="167"/>
    </row>
    <row r="142" spans="1:7" s="89" customFormat="1" ht="15" hidden="1" customHeight="1">
      <c r="A142" s="314"/>
      <c r="B142" s="315"/>
      <c r="C142" s="313">
        <v>0</v>
      </c>
      <c r="D142" s="89" t="s">
        <v>196</v>
      </c>
      <c r="F142" s="167" t="s">
        <v>268</v>
      </c>
      <c r="G142" s="167"/>
    </row>
    <row r="143" spans="1:7" s="89" customFormat="1" ht="15" hidden="1" customHeight="1">
      <c r="A143" s="314"/>
      <c r="B143" s="315"/>
      <c r="C143" s="313">
        <v>0</v>
      </c>
      <c r="D143" s="89" t="s">
        <v>196</v>
      </c>
      <c r="F143" s="167" t="s">
        <v>268</v>
      </c>
      <c r="G143" s="167"/>
    </row>
    <row r="144" spans="1:7" s="89" customFormat="1" ht="15" hidden="1" customHeight="1">
      <c r="A144" s="314"/>
      <c r="B144" s="315"/>
      <c r="C144" s="313">
        <v>0</v>
      </c>
      <c r="D144" s="89" t="s">
        <v>196</v>
      </c>
      <c r="F144" s="167" t="s">
        <v>268</v>
      </c>
      <c r="G144" s="167"/>
    </row>
    <row r="145" spans="1:7" s="89" customFormat="1" ht="15" hidden="1" customHeight="1">
      <c r="A145" s="314"/>
      <c r="B145" s="315"/>
      <c r="C145" s="313">
        <v>0</v>
      </c>
      <c r="D145" s="89" t="s">
        <v>196</v>
      </c>
      <c r="F145" s="167" t="s">
        <v>268</v>
      </c>
      <c r="G145" s="167"/>
    </row>
    <row r="146" spans="1:7" s="89" customFormat="1" ht="15" hidden="1" customHeight="1">
      <c r="A146" s="314"/>
      <c r="B146" s="315"/>
      <c r="C146" s="313">
        <v>0</v>
      </c>
      <c r="D146" s="89" t="s">
        <v>196</v>
      </c>
      <c r="F146" s="167" t="s">
        <v>268</v>
      </c>
      <c r="G146" s="167"/>
    </row>
    <row r="147" spans="1:7" s="89" customFormat="1" ht="15" hidden="1" customHeight="1">
      <c r="A147" s="314"/>
      <c r="B147" s="315"/>
      <c r="C147" s="313">
        <v>0</v>
      </c>
      <c r="D147" s="89" t="s">
        <v>196</v>
      </c>
      <c r="F147" s="167" t="s">
        <v>268</v>
      </c>
      <c r="G147" s="167"/>
    </row>
    <row r="148" spans="1:7" s="89" customFormat="1" ht="15" hidden="1" customHeight="1">
      <c r="A148" s="314"/>
      <c r="B148" s="315"/>
      <c r="C148" s="313">
        <v>0</v>
      </c>
      <c r="D148" s="89" t="s">
        <v>196</v>
      </c>
      <c r="F148" s="167" t="s">
        <v>268</v>
      </c>
      <c r="G148" s="167"/>
    </row>
    <row r="149" spans="1:7" s="89" customFormat="1" ht="15" hidden="1" customHeight="1">
      <c r="A149" s="314"/>
      <c r="B149" s="315"/>
      <c r="C149" s="313">
        <v>0</v>
      </c>
      <c r="D149" s="89" t="s">
        <v>196</v>
      </c>
      <c r="F149" s="167" t="s">
        <v>268</v>
      </c>
      <c r="G149" s="167"/>
    </row>
    <row r="150" spans="1:7" s="89" customFormat="1" ht="15" hidden="1" customHeight="1">
      <c r="A150" s="314"/>
      <c r="B150" s="315"/>
      <c r="C150" s="313">
        <v>0</v>
      </c>
      <c r="D150" s="89" t="s">
        <v>196</v>
      </c>
      <c r="F150" s="167" t="s">
        <v>268</v>
      </c>
      <c r="G150" s="167"/>
    </row>
    <row r="151" spans="1:7" s="89" customFormat="1" ht="15" hidden="1" customHeight="1">
      <c r="A151" s="314"/>
      <c r="B151" s="315"/>
      <c r="C151" s="313">
        <v>0</v>
      </c>
      <c r="D151" s="89" t="s">
        <v>196</v>
      </c>
      <c r="F151" s="167" t="s">
        <v>268</v>
      </c>
      <c r="G151" s="167"/>
    </row>
    <row r="152" spans="1:7" s="89" customFormat="1" ht="15" hidden="1" customHeight="1">
      <c r="A152" s="314"/>
      <c r="B152" s="315"/>
      <c r="C152" s="313">
        <v>0</v>
      </c>
      <c r="D152" s="89" t="s">
        <v>196</v>
      </c>
      <c r="F152" s="167" t="s">
        <v>268</v>
      </c>
      <c r="G152" s="167"/>
    </row>
    <row r="153" spans="1:7" s="89" customFormat="1" ht="15" hidden="1" customHeight="1">
      <c r="A153" s="314"/>
      <c r="B153" s="315"/>
      <c r="C153" s="313">
        <v>0</v>
      </c>
      <c r="D153" s="89" t="s">
        <v>196</v>
      </c>
      <c r="F153" s="167" t="s">
        <v>268</v>
      </c>
      <c r="G153" s="167"/>
    </row>
    <row r="154" spans="1:7" s="89" customFormat="1" ht="15" hidden="1" customHeight="1">
      <c r="A154" s="314"/>
      <c r="B154" s="315"/>
      <c r="C154" s="313">
        <v>0</v>
      </c>
      <c r="D154" s="89" t="s">
        <v>196</v>
      </c>
      <c r="F154" s="167" t="s">
        <v>268</v>
      </c>
      <c r="G154" s="167"/>
    </row>
    <row r="155" spans="1:7" s="89" customFormat="1" ht="15" hidden="1" customHeight="1">
      <c r="A155" s="314"/>
      <c r="B155" s="315"/>
      <c r="C155" s="313">
        <v>0</v>
      </c>
      <c r="D155" s="89" t="s">
        <v>196</v>
      </c>
      <c r="F155" s="167" t="s">
        <v>268</v>
      </c>
      <c r="G155" s="167"/>
    </row>
    <row r="156" spans="1:7" s="89" customFormat="1" ht="15" hidden="1" customHeight="1">
      <c r="A156" s="314"/>
      <c r="B156" s="315"/>
      <c r="C156" s="313">
        <v>0</v>
      </c>
      <c r="D156" s="89" t="s">
        <v>196</v>
      </c>
      <c r="F156" s="167" t="s">
        <v>268</v>
      </c>
      <c r="G156" s="167"/>
    </row>
    <row r="157" spans="1:7" s="89" customFormat="1" ht="15" hidden="1" customHeight="1">
      <c r="A157" s="314"/>
      <c r="B157" s="315"/>
      <c r="C157" s="313">
        <v>0</v>
      </c>
      <c r="D157" s="89" t="s">
        <v>196</v>
      </c>
      <c r="F157" s="167" t="s">
        <v>268</v>
      </c>
      <c r="G157" s="167"/>
    </row>
    <row r="158" spans="1:7" s="89" customFormat="1" ht="15" hidden="1" customHeight="1">
      <c r="A158" s="314"/>
      <c r="B158" s="315"/>
      <c r="C158" s="313">
        <v>0</v>
      </c>
      <c r="D158" s="89" t="s">
        <v>196</v>
      </c>
      <c r="F158" s="167" t="s">
        <v>268</v>
      </c>
      <c r="G158" s="167"/>
    </row>
    <row r="159" spans="1:7" s="89" customFormat="1" ht="15" hidden="1" customHeight="1">
      <c r="A159" s="314"/>
      <c r="B159" s="315"/>
      <c r="C159" s="313">
        <v>0</v>
      </c>
      <c r="D159" s="89" t="s">
        <v>196</v>
      </c>
      <c r="F159" s="167" t="s">
        <v>268</v>
      </c>
      <c r="G159" s="167"/>
    </row>
    <row r="160" spans="1:7" s="89" customFormat="1" ht="15" hidden="1" customHeight="1">
      <c r="A160" s="314"/>
      <c r="B160" s="315"/>
      <c r="C160" s="313">
        <v>0</v>
      </c>
      <c r="D160" s="89" t="s">
        <v>196</v>
      </c>
      <c r="F160" s="167" t="s">
        <v>268</v>
      </c>
      <c r="G160" s="167"/>
    </row>
    <row r="161" spans="1:7" s="89" customFormat="1" ht="15" hidden="1" customHeight="1">
      <c r="A161" s="314"/>
      <c r="B161" s="315"/>
      <c r="C161" s="313">
        <v>0</v>
      </c>
      <c r="D161" s="89" t="s">
        <v>196</v>
      </c>
      <c r="F161" s="167" t="s">
        <v>268</v>
      </c>
      <c r="G161" s="167"/>
    </row>
    <row r="162" spans="1:7" s="89" customFormat="1" ht="15" hidden="1" customHeight="1">
      <c r="A162" s="314"/>
      <c r="B162" s="315"/>
      <c r="C162" s="313">
        <v>0</v>
      </c>
      <c r="D162" s="89" t="s">
        <v>196</v>
      </c>
      <c r="F162" s="167" t="s">
        <v>268</v>
      </c>
      <c r="G162" s="167"/>
    </row>
    <row r="163" spans="1:7" s="89" customFormat="1" ht="15" hidden="1" customHeight="1">
      <c r="A163" s="314"/>
      <c r="B163" s="315"/>
      <c r="C163" s="313">
        <v>0</v>
      </c>
      <c r="D163" s="89" t="s">
        <v>196</v>
      </c>
      <c r="F163" s="167" t="s">
        <v>268</v>
      </c>
      <c r="G163" s="167"/>
    </row>
    <row r="164" spans="1:7" s="89" customFormat="1" ht="15" hidden="1" customHeight="1">
      <c r="A164" s="314"/>
      <c r="B164" s="315"/>
      <c r="C164" s="313">
        <v>0</v>
      </c>
      <c r="D164" s="89" t="s">
        <v>196</v>
      </c>
      <c r="F164" s="167" t="s">
        <v>268</v>
      </c>
      <c r="G164" s="167"/>
    </row>
    <row r="165" spans="1:7" s="89" customFormat="1" ht="15" hidden="1" customHeight="1">
      <c r="A165" s="314"/>
      <c r="B165" s="315"/>
      <c r="C165" s="313">
        <v>0</v>
      </c>
      <c r="D165" s="89" t="s">
        <v>196</v>
      </c>
      <c r="F165" s="167" t="s">
        <v>268</v>
      </c>
      <c r="G165" s="167"/>
    </row>
    <row r="166" spans="1:7" s="89" customFormat="1" ht="15" hidden="1" customHeight="1">
      <c r="A166" s="314"/>
      <c r="B166" s="315"/>
      <c r="C166" s="313">
        <v>0</v>
      </c>
      <c r="D166" s="89" t="s">
        <v>196</v>
      </c>
      <c r="F166" s="167" t="s">
        <v>268</v>
      </c>
      <c r="G166" s="167"/>
    </row>
    <row r="167" spans="1:7" s="89" customFormat="1" ht="15" hidden="1" customHeight="1">
      <c r="A167" s="314"/>
      <c r="B167" s="315"/>
      <c r="C167" s="313">
        <v>0</v>
      </c>
      <c r="D167" s="89" t="s">
        <v>196</v>
      </c>
      <c r="F167" s="167" t="s">
        <v>268</v>
      </c>
      <c r="G167" s="167"/>
    </row>
    <row r="168" spans="1:7" s="89" customFormat="1" ht="15" hidden="1" customHeight="1">
      <c r="A168" s="314"/>
      <c r="B168" s="315"/>
      <c r="C168" s="313">
        <v>0</v>
      </c>
      <c r="D168" s="89" t="s">
        <v>196</v>
      </c>
      <c r="F168" s="167" t="s">
        <v>268</v>
      </c>
      <c r="G168" s="167"/>
    </row>
    <row r="169" spans="1:7" s="89" customFormat="1" ht="15" hidden="1" customHeight="1">
      <c r="A169" s="314"/>
      <c r="B169" s="315"/>
      <c r="C169" s="313">
        <v>0</v>
      </c>
      <c r="D169" s="89" t="s">
        <v>196</v>
      </c>
      <c r="F169" s="167" t="s">
        <v>268</v>
      </c>
      <c r="G169" s="167"/>
    </row>
    <row r="170" spans="1:7" s="89" customFormat="1" ht="15" hidden="1" customHeight="1">
      <c r="A170" s="314"/>
      <c r="B170" s="315"/>
      <c r="C170" s="313">
        <v>0</v>
      </c>
      <c r="D170" s="89" t="s">
        <v>196</v>
      </c>
      <c r="F170" s="167" t="s">
        <v>268</v>
      </c>
      <c r="G170" s="167"/>
    </row>
    <row r="171" spans="1:7" s="89" customFormat="1" ht="15" hidden="1" customHeight="1">
      <c r="A171" s="314"/>
      <c r="B171" s="315"/>
      <c r="C171" s="313">
        <v>0</v>
      </c>
      <c r="D171" s="89" t="s">
        <v>196</v>
      </c>
      <c r="F171" s="167" t="s">
        <v>268</v>
      </c>
      <c r="G171" s="167"/>
    </row>
    <row r="172" spans="1:7" s="89" customFormat="1" ht="15" hidden="1" customHeight="1">
      <c r="A172" s="314"/>
      <c r="B172" s="315"/>
      <c r="C172" s="313">
        <v>0</v>
      </c>
      <c r="D172" s="89" t="s">
        <v>196</v>
      </c>
      <c r="F172" s="167" t="s">
        <v>268</v>
      </c>
      <c r="G172" s="167"/>
    </row>
    <row r="173" spans="1:7" s="89" customFormat="1" ht="15" hidden="1" customHeight="1">
      <c r="A173" s="314"/>
      <c r="B173" s="315"/>
      <c r="C173" s="313">
        <v>0</v>
      </c>
      <c r="D173" s="89" t="s">
        <v>196</v>
      </c>
      <c r="F173" s="167" t="s">
        <v>268</v>
      </c>
      <c r="G173" s="167"/>
    </row>
    <row r="174" spans="1:7" s="89" customFormat="1" ht="15" hidden="1" customHeight="1">
      <c r="A174" s="314"/>
      <c r="B174" s="315"/>
      <c r="C174" s="313">
        <v>0</v>
      </c>
      <c r="D174" s="89" t="s">
        <v>196</v>
      </c>
      <c r="F174" s="167" t="s">
        <v>268</v>
      </c>
      <c r="G174" s="167"/>
    </row>
    <row r="175" spans="1:7" s="89" customFormat="1" ht="15" hidden="1" customHeight="1">
      <c r="A175" s="314"/>
      <c r="B175" s="315"/>
      <c r="C175" s="313">
        <v>0</v>
      </c>
      <c r="D175" s="89" t="s">
        <v>196</v>
      </c>
      <c r="F175" s="167" t="s">
        <v>268</v>
      </c>
      <c r="G175" s="167"/>
    </row>
    <row r="176" spans="1:7" s="89" customFormat="1" ht="15" hidden="1" customHeight="1">
      <c r="A176" s="314"/>
      <c r="B176" s="315"/>
      <c r="C176" s="313">
        <v>0</v>
      </c>
      <c r="D176" s="89" t="s">
        <v>196</v>
      </c>
      <c r="F176" s="167" t="s">
        <v>268</v>
      </c>
      <c r="G176" s="167"/>
    </row>
    <row r="177" spans="1:7" s="89" customFormat="1" ht="15" hidden="1" customHeight="1">
      <c r="A177" s="314"/>
      <c r="B177" s="315"/>
      <c r="C177" s="313">
        <v>0</v>
      </c>
      <c r="D177" s="89" t="s">
        <v>196</v>
      </c>
      <c r="F177" s="167" t="s">
        <v>268</v>
      </c>
      <c r="G177" s="167"/>
    </row>
    <row r="178" spans="1:7" s="89" customFormat="1" ht="15" hidden="1" customHeight="1">
      <c r="A178" s="314"/>
      <c r="B178" s="315"/>
      <c r="C178" s="313">
        <v>0</v>
      </c>
      <c r="D178" s="89" t="s">
        <v>196</v>
      </c>
      <c r="F178" s="167" t="s">
        <v>268</v>
      </c>
      <c r="G178" s="167"/>
    </row>
    <row r="179" spans="1:7" s="89" customFormat="1" ht="15" hidden="1" customHeight="1">
      <c r="A179" s="314"/>
      <c r="B179" s="315"/>
      <c r="C179" s="313">
        <v>0</v>
      </c>
      <c r="D179" s="89" t="s">
        <v>196</v>
      </c>
      <c r="F179" s="167" t="s">
        <v>268</v>
      </c>
      <c r="G179" s="167"/>
    </row>
    <row r="180" spans="1:7" s="89" customFormat="1" ht="15" hidden="1" customHeight="1">
      <c r="A180" s="314"/>
      <c r="B180" s="315"/>
      <c r="C180" s="313">
        <v>0</v>
      </c>
      <c r="D180" s="89" t="s">
        <v>196</v>
      </c>
      <c r="F180" s="167" t="s">
        <v>268</v>
      </c>
      <c r="G180" s="167"/>
    </row>
    <row r="181" spans="1:7" s="89" customFormat="1" ht="15" hidden="1" customHeight="1">
      <c r="A181" s="314"/>
      <c r="B181" s="315"/>
      <c r="C181" s="313">
        <v>0</v>
      </c>
      <c r="D181" s="89" t="s">
        <v>196</v>
      </c>
      <c r="F181" s="167" t="s">
        <v>268</v>
      </c>
      <c r="G181" s="167"/>
    </row>
    <row r="182" spans="1:7" s="89" customFormat="1" ht="15" hidden="1" customHeight="1">
      <c r="A182" s="314"/>
      <c r="B182" s="315"/>
      <c r="C182" s="313">
        <v>0</v>
      </c>
      <c r="D182" s="89" t="s">
        <v>196</v>
      </c>
      <c r="F182" s="167" t="s">
        <v>268</v>
      </c>
      <c r="G182" s="167"/>
    </row>
    <row r="183" spans="1:7" s="89" customFormat="1" ht="15" hidden="1" customHeight="1">
      <c r="A183" s="314"/>
      <c r="B183" s="315"/>
      <c r="C183" s="313">
        <v>0</v>
      </c>
      <c r="D183" s="89" t="s">
        <v>196</v>
      </c>
      <c r="F183" s="167" t="s">
        <v>268</v>
      </c>
      <c r="G183" s="167"/>
    </row>
    <row r="184" spans="1:7" s="89" customFormat="1" ht="15" hidden="1" customHeight="1">
      <c r="A184" s="314"/>
      <c r="B184" s="315"/>
      <c r="C184" s="313">
        <v>0</v>
      </c>
      <c r="D184" s="89" t="s">
        <v>196</v>
      </c>
      <c r="F184" s="167" t="s">
        <v>268</v>
      </c>
      <c r="G184" s="167"/>
    </row>
    <row r="185" spans="1:7" s="89" customFormat="1" ht="15" hidden="1" customHeight="1">
      <c r="A185" s="314"/>
      <c r="B185" s="315"/>
      <c r="C185" s="313">
        <v>0</v>
      </c>
      <c r="D185" s="89" t="s">
        <v>196</v>
      </c>
      <c r="F185" s="167" t="s">
        <v>268</v>
      </c>
      <c r="G185" s="167"/>
    </row>
    <row r="186" spans="1:7" s="89" customFormat="1" ht="15" hidden="1" customHeight="1">
      <c r="A186" s="314"/>
      <c r="B186" s="315"/>
      <c r="C186" s="313">
        <v>0</v>
      </c>
      <c r="D186" s="89" t="s">
        <v>196</v>
      </c>
      <c r="F186" s="167" t="s">
        <v>268</v>
      </c>
      <c r="G186" s="167"/>
    </row>
    <row r="187" spans="1:7" s="89" customFormat="1" ht="15" hidden="1" customHeight="1">
      <c r="A187" s="314"/>
      <c r="B187" s="315"/>
      <c r="C187" s="313">
        <v>0</v>
      </c>
      <c r="D187" s="89" t="s">
        <v>196</v>
      </c>
      <c r="F187" s="167" t="s">
        <v>268</v>
      </c>
      <c r="G187" s="167"/>
    </row>
    <row r="188" spans="1:7" s="89" customFormat="1" ht="15" hidden="1" customHeight="1">
      <c r="A188" s="314"/>
      <c r="B188" s="315"/>
      <c r="C188" s="313">
        <v>0</v>
      </c>
      <c r="D188" s="89" t="s">
        <v>196</v>
      </c>
      <c r="F188" s="167" t="s">
        <v>268</v>
      </c>
      <c r="G188" s="167"/>
    </row>
    <row r="189" spans="1:7" s="89" customFormat="1" ht="15" hidden="1" customHeight="1">
      <c r="A189" s="314"/>
      <c r="B189" s="315"/>
      <c r="C189" s="313">
        <v>0</v>
      </c>
      <c r="D189" s="89" t="s">
        <v>196</v>
      </c>
      <c r="F189" s="167" t="s">
        <v>268</v>
      </c>
      <c r="G189" s="167"/>
    </row>
    <row r="190" spans="1:7" s="89" customFormat="1" ht="15" hidden="1" customHeight="1">
      <c r="A190" s="314"/>
      <c r="B190" s="315"/>
      <c r="C190" s="313">
        <v>0</v>
      </c>
      <c r="D190" s="89" t="s">
        <v>196</v>
      </c>
      <c r="F190" s="167" t="s">
        <v>268</v>
      </c>
      <c r="G190" s="167"/>
    </row>
    <row r="191" spans="1:7" s="89" customFormat="1" ht="15" hidden="1" customHeight="1">
      <c r="A191" s="314"/>
      <c r="B191" s="315"/>
      <c r="C191" s="313">
        <v>0</v>
      </c>
      <c r="D191" s="89" t="s">
        <v>196</v>
      </c>
      <c r="F191" s="167" t="s">
        <v>268</v>
      </c>
      <c r="G191" s="167"/>
    </row>
    <row r="192" spans="1:7" s="89" customFormat="1" ht="15" hidden="1" customHeight="1">
      <c r="A192" s="314"/>
      <c r="B192" s="315"/>
      <c r="C192" s="313">
        <v>0</v>
      </c>
      <c r="D192" s="89" t="s">
        <v>196</v>
      </c>
      <c r="F192" s="167" t="s">
        <v>268</v>
      </c>
      <c r="G192" s="167"/>
    </row>
    <row r="193" spans="1:7" s="89" customFormat="1" ht="15" hidden="1" customHeight="1">
      <c r="A193" s="314"/>
      <c r="B193" s="315"/>
      <c r="C193" s="313">
        <v>0</v>
      </c>
      <c r="D193" s="89" t="s">
        <v>196</v>
      </c>
      <c r="F193" s="167" t="s">
        <v>268</v>
      </c>
      <c r="G193" s="167"/>
    </row>
    <row r="194" spans="1:7" s="89" customFormat="1" ht="15" hidden="1" customHeight="1">
      <c r="A194" s="314"/>
      <c r="B194" s="315"/>
      <c r="C194" s="313">
        <v>0</v>
      </c>
      <c r="D194" s="89" t="s">
        <v>196</v>
      </c>
      <c r="F194" s="167" t="s">
        <v>268</v>
      </c>
      <c r="G194" s="167"/>
    </row>
    <row r="195" spans="1:7" s="89" customFormat="1" ht="15" hidden="1" customHeight="1">
      <c r="A195" s="314"/>
      <c r="B195" s="315"/>
      <c r="C195" s="313">
        <v>0</v>
      </c>
      <c r="D195" s="89" t="s">
        <v>196</v>
      </c>
      <c r="F195" s="167" t="s">
        <v>268</v>
      </c>
      <c r="G195" s="167"/>
    </row>
    <row r="196" spans="1:7" s="89" customFormat="1" ht="15" hidden="1" customHeight="1">
      <c r="A196" s="314"/>
      <c r="B196" s="315"/>
      <c r="C196" s="313">
        <v>0</v>
      </c>
      <c r="D196" s="89" t="s">
        <v>196</v>
      </c>
      <c r="F196" s="167" t="s">
        <v>268</v>
      </c>
      <c r="G196" s="167"/>
    </row>
    <row r="197" spans="1:7" s="89" customFormat="1" ht="15" hidden="1" customHeight="1">
      <c r="A197" s="314"/>
      <c r="B197" s="315"/>
      <c r="C197" s="313">
        <v>0</v>
      </c>
      <c r="D197" s="89" t="s">
        <v>196</v>
      </c>
      <c r="F197" s="167" t="s">
        <v>268</v>
      </c>
      <c r="G197" s="167"/>
    </row>
    <row r="198" spans="1:7" s="89" customFormat="1" ht="15" hidden="1" customHeight="1">
      <c r="A198" s="314"/>
      <c r="B198" s="315"/>
      <c r="C198" s="313">
        <v>0</v>
      </c>
      <c r="D198" s="89" t="s">
        <v>196</v>
      </c>
      <c r="F198" s="167" t="s">
        <v>268</v>
      </c>
      <c r="G198" s="167"/>
    </row>
    <row r="199" spans="1:7" s="89" customFormat="1" ht="15" hidden="1" customHeight="1">
      <c r="A199" s="314"/>
      <c r="B199" s="315"/>
      <c r="C199" s="313">
        <v>0</v>
      </c>
      <c r="D199" s="89" t="s">
        <v>196</v>
      </c>
      <c r="F199" s="167" t="s">
        <v>268</v>
      </c>
      <c r="G199" s="167"/>
    </row>
    <row r="200" spans="1:7" s="89" customFormat="1" ht="15" hidden="1" customHeight="1">
      <c r="A200" s="314"/>
      <c r="B200" s="315"/>
      <c r="C200" s="313">
        <v>0</v>
      </c>
      <c r="D200" s="89" t="s">
        <v>196</v>
      </c>
      <c r="F200" s="167" t="s">
        <v>268</v>
      </c>
      <c r="G200" s="167"/>
    </row>
    <row r="201" spans="1:7" s="89" customFormat="1" ht="15" hidden="1" customHeight="1">
      <c r="A201" s="314"/>
      <c r="B201" s="315"/>
      <c r="C201" s="313">
        <v>0</v>
      </c>
      <c r="D201" s="89" t="s">
        <v>196</v>
      </c>
      <c r="F201" s="167" t="s">
        <v>268</v>
      </c>
      <c r="G201" s="167"/>
    </row>
    <row r="202" spans="1:7" s="89" customFormat="1" ht="15" hidden="1" customHeight="1">
      <c r="A202" s="314"/>
      <c r="B202" s="315"/>
      <c r="C202" s="313">
        <v>0</v>
      </c>
      <c r="D202" s="89" t="s">
        <v>196</v>
      </c>
      <c r="F202" s="167" t="s">
        <v>268</v>
      </c>
      <c r="G202" s="167"/>
    </row>
    <row r="203" spans="1:7" s="89" customFormat="1" ht="15" hidden="1" customHeight="1">
      <c r="A203" s="314"/>
      <c r="B203" s="315"/>
      <c r="C203" s="313">
        <v>0</v>
      </c>
      <c r="D203" s="89" t="s">
        <v>196</v>
      </c>
      <c r="F203" s="167" t="s">
        <v>268</v>
      </c>
      <c r="G203" s="167"/>
    </row>
    <row r="204" spans="1:7" s="89" customFormat="1" ht="15" hidden="1" customHeight="1">
      <c r="A204" s="314"/>
      <c r="B204" s="315"/>
      <c r="C204" s="313">
        <v>0</v>
      </c>
      <c r="D204" s="89" t="s">
        <v>196</v>
      </c>
      <c r="F204" s="167" t="s">
        <v>268</v>
      </c>
      <c r="G204" s="167"/>
    </row>
    <row r="205" spans="1:7" s="89" customFormat="1" ht="15" hidden="1" customHeight="1">
      <c r="A205" s="314"/>
      <c r="B205" s="315"/>
      <c r="C205" s="313">
        <v>0</v>
      </c>
      <c r="D205" s="89" t="s">
        <v>196</v>
      </c>
      <c r="F205" s="167" t="s">
        <v>268</v>
      </c>
      <c r="G205" s="167"/>
    </row>
    <row r="206" spans="1:7" s="89" customFormat="1" ht="15" hidden="1" customHeight="1">
      <c r="A206" s="314"/>
      <c r="B206" s="315"/>
      <c r="C206" s="313">
        <v>0</v>
      </c>
      <c r="D206" s="89" t="s">
        <v>196</v>
      </c>
      <c r="F206" s="167" t="s">
        <v>268</v>
      </c>
      <c r="G206" s="167"/>
    </row>
    <row r="207" spans="1:7" s="89" customFormat="1" ht="15" hidden="1" customHeight="1">
      <c r="A207" s="314"/>
      <c r="B207" s="315"/>
      <c r="C207" s="313">
        <v>0</v>
      </c>
      <c r="D207" s="89" t="s">
        <v>196</v>
      </c>
      <c r="F207" s="167" t="s">
        <v>268</v>
      </c>
      <c r="G207" s="167"/>
    </row>
    <row r="208" spans="1:7" s="89" customFormat="1" ht="15" hidden="1" customHeight="1">
      <c r="A208" s="314"/>
      <c r="B208" s="315"/>
      <c r="C208" s="313">
        <v>0</v>
      </c>
      <c r="D208" s="89" t="s">
        <v>196</v>
      </c>
      <c r="F208" s="167" t="s">
        <v>268</v>
      </c>
      <c r="G208" s="167"/>
    </row>
    <row r="209" spans="1:7" s="89" customFormat="1" ht="15" hidden="1" customHeight="1">
      <c r="A209" s="314"/>
      <c r="B209" s="315"/>
      <c r="C209" s="313">
        <v>0</v>
      </c>
      <c r="D209" s="89" t="s">
        <v>196</v>
      </c>
      <c r="F209" s="167" t="s">
        <v>268</v>
      </c>
      <c r="G209" s="167"/>
    </row>
    <row r="210" spans="1:7" s="89" customFormat="1" ht="15" hidden="1" customHeight="1">
      <c r="A210" s="314"/>
      <c r="B210" s="315"/>
      <c r="C210" s="313">
        <v>0</v>
      </c>
      <c r="D210" s="89" t="s">
        <v>196</v>
      </c>
      <c r="F210" s="167" t="s">
        <v>268</v>
      </c>
      <c r="G210" s="167"/>
    </row>
    <row r="211" spans="1:7" s="89" customFormat="1" ht="15" hidden="1" customHeight="1">
      <c r="A211" s="314"/>
      <c r="B211" s="315"/>
      <c r="C211" s="313">
        <v>0</v>
      </c>
      <c r="D211" s="89" t="s">
        <v>196</v>
      </c>
      <c r="F211" s="167" t="s">
        <v>268</v>
      </c>
      <c r="G211" s="167"/>
    </row>
    <row r="212" spans="1:7" s="89" customFormat="1" ht="15" hidden="1" customHeight="1">
      <c r="A212" s="314"/>
      <c r="B212" s="315"/>
      <c r="C212" s="313">
        <v>0</v>
      </c>
      <c r="D212" s="89" t="s">
        <v>196</v>
      </c>
      <c r="F212" s="167" t="s">
        <v>268</v>
      </c>
      <c r="G212" s="167"/>
    </row>
    <row r="213" spans="1:7" s="89" customFormat="1" ht="15" hidden="1" customHeight="1">
      <c r="A213" s="314"/>
      <c r="B213" s="315"/>
      <c r="C213" s="313">
        <v>0</v>
      </c>
      <c r="D213" s="89" t="s">
        <v>196</v>
      </c>
      <c r="F213" s="167" t="s">
        <v>268</v>
      </c>
      <c r="G213" s="167"/>
    </row>
    <row r="214" spans="1:7" s="89" customFormat="1" ht="15" hidden="1" customHeight="1">
      <c r="A214" s="314"/>
      <c r="B214" s="315"/>
      <c r="C214" s="313">
        <v>0</v>
      </c>
      <c r="D214" s="89" t="s">
        <v>196</v>
      </c>
      <c r="F214" s="167" t="s">
        <v>268</v>
      </c>
      <c r="G214" s="167"/>
    </row>
    <row r="215" spans="1:7" s="89" customFormat="1" ht="15" hidden="1" customHeight="1">
      <c r="A215" s="314"/>
      <c r="B215" s="315"/>
      <c r="C215" s="313">
        <v>0</v>
      </c>
      <c r="D215" s="89" t="s">
        <v>196</v>
      </c>
      <c r="F215" s="167" t="s">
        <v>268</v>
      </c>
      <c r="G215" s="167"/>
    </row>
    <row r="216" spans="1:7" s="89" customFormat="1" ht="15" hidden="1" customHeight="1">
      <c r="A216" s="314"/>
      <c r="B216" s="315"/>
      <c r="C216" s="313">
        <v>0</v>
      </c>
      <c r="D216" s="89" t="s">
        <v>196</v>
      </c>
      <c r="F216" s="167" t="s">
        <v>268</v>
      </c>
      <c r="G216" s="167"/>
    </row>
    <row r="217" spans="1:7" s="89" customFormat="1" ht="15" hidden="1" customHeight="1">
      <c r="A217" s="314"/>
      <c r="B217" s="315"/>
      <c r="C217" s="313">
        <v>0</v>
      </c>
      <c r="D217" s="89" t="s">
        <v>196</v>
      </c>
      <c r="F217" s="167" t="s">
        <v>268</v>
      </c>
      <c r="G217" s="167"/>
    </row>
    <row r="218" spans="1:7" s="89" customFormat="1" ht="15" hidden="1" customHeight="1">
      <c r="A218" s="314"/>
      <c r="B218" s="315"/>
      <c r="C218" s="313">
        <v>0</v>
      </c>
      <c r="D218" s="89" t="s">
        <v>196</v>
      </c>
      <c r="F218" s="167" t="s">
        <v>268</v>
      </c>
      <c r="G218" s="167"/>
    </row>
    <row r="219" spans="1:7" s="89" customFormat="1" ht="15" hidden="1" customHeight="1">
      <c r="A219" s="314"/>
      <c r="B219" s="315"/>
      <c r="C219" s="313">
        <v>0</v>
      </c>
      <c r="D219" s="89" t="s">
        <v>196</v>
      </c>
      <c r="F219" s="167" t="s">
        <v>268</v>
      </c>
      <c r="G219" s="167"/>
    </row>
    <row r="220" spans="1:7" s="89" customFormat="1" ht="15" hidden="1" customHeight="1">
      <c r="A220" s="314"/>
      <c r="B220" s="315"/>
      <c r="C220" s="313">
        <v>0</v>
      </c>
      <c r="D220" s="89" t="s">
        <v>196</v>
      </c>
      <c r="F220" s="167" t="s">
        <v>268</v>
      </c>
      <c r="G220" s="167"/>
    </row>
    <row r="221" spans="1:7" s="89" customFormat="1" ht="15" hidden="1" customHeight="1">
      <c r="A221" s="314"/>
      <c r="B221" s="315"/>
      <c r="C221" s="313">
        <v>0</v>
      </c>
      <c r="D221" s="89" t="s">
        <v>196</v>
      </c>
      <c r="F221" s="167" t="s">
        <v>268</v>
      </c>
      <c r="G221" s="167"/>
    </row>
    <row r="222" spans="1:7" s="89" customFormat="1" ht="15" hidden="1" customHeight="1">
      <c r="A222" s="314"/>
      <c r="B222" s="315"/>
      <c r="C222" s="313">
        <v>0</v>
      </c>
      <c r="D222" s="89" t="s">
        <v>196</v>
      </c>
      <c r="F222" s="167" t="s">
        <v>268</v>
      </c>
      <c r="G222" s="167"/>
    </row>
    <row r="223" spans="1:7" s="89" customFormat="1" ht="15" hidden="1" customHeight="1">
      <c r="A223" s="314"/>
      <c r="B223" s="315"/>
      <c r="C223" s="313">
        <v>0</v>
      </c>
      <c r="D223" s="89" t="s">
        <v>196</v>
      </c>
      <c r="F223" s="167" t="s">
        <v>268</v>
      </c>
      <c r="G223" s="167"/>
    </row>
    <row r="224" spans="1:7" s="89" customFormat="1" ht="15" hidden="1" customHeight="1">
      <c r="A224" s="314"/>
      <c r="B224" s="315"/>
      <c r="C224" s="313">
        <v>0</v>
      </c>
      <c r="D224" s="89" t="s">
        <v>196</v>
      </c>
      <c r="F224" s="167" t="s">
        <v>268</v>
      </c>
      <c r="G224" s="167"/>
    </row>
    <row r="225" spans="1:7" s="89" customFormat="1" ht="15" hidden="1" customHeight="1">
      <c r="A225" s="314"/>
      <c r="B225" s="315"/>
      <c r="C225" s="313">
        <v>0</v>
      </c>
      <c r="D225" s="89" t="s">
        <v>196</v>
      </c>
      <c r="F225" s="167" t="s">
        <v>268</v>
      </c>
      <c r="G225" s="167"/>
    </row>
    <row r="226" spans="1:7" s="89" customFormat="1" ht="15" hidden="1" customHeight="1">
      <c r="A226" s="314"/>
      <c r="B226" s="315"/>
      <c r="C226" s="313">
        <v>0</v>
      </c>
      <c r="D226" s="89" t="s">
        <v>196</v>
      </c>
      <c r="F226" s="167" t="s">
        <v>268</v>
      </c>
      <c r="G226" s="167"/>
    </row>
    <row r="227" spans="1:7" s="89" customFormat="1" ht="15" hidden="1" customHeight="1">
      <c r="A227" s="314"/>
      <c r="B227" s="315"/>
      <c r="C227" s="313">
        <v>0</v>
      </c>
      <c r="D227" s="89" t="s">
        <v>196</v>
      </c>
      <c r="F227" s="167" t="s">
        <v>268</v>
      </c>
      <c r="G227" s="167"/>
    </row>
    <row r="228" spans="1:7" s="89" customFormat="1" ht="15" hidden="1" customHeight="1">
      <c r="A228" s="314"/>
      <c r="B228" s="315"/>
      <c r="C228" s="313">
        <v>0</v>
      </c>
      <c r="D228" s="89" t="s">
        <v>196</v>
      </c>
      <c r="F228" s="167" t="s">
        <v>268</v>
      </c>
      <c r="G228" s="167"/>
    </row>
    <row r="229" spans="1:7" s="89" customFormat="1" ht="15" hidden="1" customHeight="1">
      <c r="A229" s="314"/>
      <c r="B229" s="315"/>
      <c r="C229" s="313">
        <v>0</v>
      </c>
      <c r="D229" s="89" t="s">
        <v>196</v>
      </c>
      <c r="F229" s="167" t="s">
        <v>268</v>
      </c>
      <c r="G229" s="167"/>
    </row>
    <row r="230" spans="1:7" s="89" customFormat="1" ht="15" hidden="1" customHeight="1">
      <c r="A230" s="314"/>
      <c r="B230" s="315"/>
      <c r="C230" s="313">
        <v>0</v>
      </c>
      <c r="D230" s="89" t="s">
        <v>196</v>
      </c>
      <c r="F230" s="167" t="s">
        <v>268</v>
      </c>
      <c r="G230" s="167"/>
    </row>
    <row r="231" spans="1:7" s="89" customFormat="1" ht="15" hidden="1" customHeight="1">
      <c r="A231" s="314"/>
      <c r="B231" s="315"/>
      <c r="C231" s="313">
        <v>0</v>
      </c>
      <c r="D231" s="89" t="s">
        <v>196</v>
      </c>
      <c r="F231" s="167" t="s">
        <v>268</v>
      </c>
      <c r="G231" s="167"/>
    </row>
    <row r="232" spans="1:7" s="89" customFormat="1" ht="15" hidden="1" customHeight="1">
      <c r="A232" s="314"/>
      <c r="B232" s="315"/>
      <c r="C232" s="313">
        <v>0</v>
      </c>
      <c r="D232" s="89" t="s">
        <v>196</v>
      </c>
      <c r="F232" s="167" t="s">
        <v>268</v>
      </c>
      <c r="G232" s="167"/>
    </row>
    <row r="233" spans="1:7" s="89" customFormat="1" ht="15" hidden="1" customHeight="1">
      <c r="A233" s="314"/>
      <c r="B233" s="315"/>
      <c r="C233" s="313">
        <v>0</v>
      </c>
      <c r="D233" s="89" t="s">
        <v>196</v>
      </c>
      <c r="F233" s="167" t="s">
        <v>268</v>
      </c>
      <c r="G233" s="167"/>
    </row>
    <row r="234" spans="1:7" s="89" customFormat="1" ht="15" hidden="1" customHeight="1">
      <c r="A234" s="314"/>
      <c r="B234" s="315"/>
      <c r="C234" s="313">
        <v>0</v>
      </c>
      <c r="D234" s="89" t="s">
        <v>196</v>
      </c>
      <c r="F234" s="167" t="s">
        <v>268</v>
      </c>
      <c r="G234" s="167"/>
    </row>
    <row r="235" spans="1:7" s="89" customFormat="1" ht="15" hidden="1" customHeight="1">
      <c r="A235" s="314"/>
      <c r="B235" s="315"/>
      <c r="C235" s="313">
        <v>0</v>
      </c>
      <c r="D235" s="89" t="s">
        <v>196</v>
      </c>
      <c r="F235" s="167" t="s">
        <v>268</v>
      </c>
      <c r="G235" s="167"/>
    </row>
    <row r="236" spans="1:7" s="89" customFormat="1" ht="15" hidden="1" customHeight="1">
      <c r="A236" s="314"/>
      <c r="B236" s="315"/>
      <c r="C236" s="313">
        <v>0</v>
      </c>
      <c r="D236" s="89" t="s">
        <v>196</v>
      </c>
      <c r="F236" s="167" t="s">
        <v>268</v>
      </c>
      <c r="G236" s="167"/>
    </row>
    <row r="237" spans="1:7" s="89" customFormat="1" ht="15" hidden="1" customHeight="1">
      <c r="A237" s="314"/>
      <c r="B237" s="315"/>
      <c r="C237" s="313">
        <v>0</v>
      </c>
      <c r="D237" s="89" t="s">
        <v>196</v>
      </c>
      <c r="F237" s="167" t="s">
        <v>268</v>
      </c>
      <c r="G237" s="167"/>
    </row>
    <row r="238" spans="1:7" s="89" customFormat="1" ht="15" hidden="1" customHeight="1">
      <c r="A238" s="314"/>
      <c r="B238" s="315"/>
      <c r="C238" s="313">
        <v>0</v>
      </c>
      <c r="D238" s="89" t="s">
        <v>196</v>
      </c>
      <c r="F238" s="167" t="s">
        <v>268</v>
      </c>
      <c r="G238" s="167"/>
    </row>
    <row r="239" spans="1:7" s="89" customFormat="1" ht="15" hidden="1" customHeight="1">
      <c r="A239" s="314"/>
      <c r="B239" s="315"/>
      <c r="C239" s="313">
        <v>0</v>
      </c>
      <c r="D239" s="89" t="s">
        <v>196</v>
      </c>
      <c r="F239" s="167" t="s">
        <v>268</v>
      </c>
      <c r="G239" s="167"/>
    </row>
    <row r="240" spans="1:7" s="89" customFormat="1" ht="15" hidden="1" customHeight="1">
      <c r="A240" s="314"/>
      <c r="B240" s="315"/>
      <c r="C240" s="313">
        <v>0</v>
      </c>
      <c r="D240" s="89" t="s">
        <v>196</v>
      </c>
      <c r="F240" s="167" t="s">
        <v>268</v>
      </c>
      <c r="G240" s="167"/>
    </row>
    <row r="241" spans="1:7" s="89" customFormat="1" ht="15" hidden="1" customHeight="1">
      <c r="A241" s="314"/>
      <c r="B241" s="315"/>
      <c r="C241" s="313">
        <v>0</v>
      </c>
      <c r="D241" s="89" t="s">
        <v>196</v>
      </c>
      <c r="F241" s="167" t="s">
        <v>268</v>
      </c>
      <c r="G241" s="167"/>
    </row>
    <row r="242" spans="1:7" s="89" customFormat="1" ht="15" hidden="1" customHeight="1">
      <c r="A242" s="314"/>
      <c r="B242" s="315"/>
      <c r="C242" s="313">
        <v>0</v>
      </c>
      <c r="D242" s="89" t="s">
        <v>196</v>
      </c>
      <c r="F242" s="167" t="s">
        <v>268</v>
      </c>
      <c r="G242" s="167"/>
    </row>
    <row r="243" spans="1:7" s="89" customFormat="1" ht="15" hidden="1" customHeight="1">
      <c r="A243" s="314"/>
      <c r="B243" s="315"/>
      <c r="C243" s="313">
        <v>0</v>
      </c>
      <c r="D243" s="89" t="s">
        <v>196</v>
      </c>
      <c r="F243" s="167" t="s">
        <v>268</v>
      </c>
      <c r="G243" s="167"/>
    </row>
    <row r="244" spans="1:7" s="89" customFormat="1" ht="15" hidden="1" customHeight="1">
      <c r="A244" s="314"/>
      <c r="B244" s="315"/>
      <c r="C244" s="313">
        <v>0</v>
      </c>
      <c r="D244" s="89" t="s">
        <v>196</v>
      </c>
      <c r="F244" s="167" t="s">
        <v>268</v>
      </c>
      <c r="G244" s="167"/>
    </row>
    <row r="245" spans="1:7" s="89" customFormat="1" ht="15" hidden="1" customHeight="1">
      <c r="A245" s="314"/>
      <c r="B245" s="315"/>
      <c r="C245" s="313">
        <v>0</v>
      </c>
      <c r="D245" s="89" t="s">
        <v>196</v>
      </c>
      <c r="F245" s="167" t="s">
        <v>268</v>
      </c>
      <c r="G245" s="167"/>
    </row>
    <row r="246" spans="1:7" s="89" customFormat="1" ht="15" hidden="1" customHeight="1">
      <c r="A246" s="314"/>
      <c r="B246" s="315"/>
      <c r="C246" s="313">
        <v>0</v>
      </c>
      <c r="D246" s="89" t="s">
        <v>196</v>
      </c>
      <c r="F246" s="167" t="s">
        <v>268</v>
      </c>
      <c r="G246" s="167"/>
    </row>
    <row r="247" spans="1:7" s="89" customFormat="1" ht="15" hidden="1" customHeight="1">
      <c r="A247" s="314"/>
      <c r="B247" s="315"/>
      <c r="C247" s="313">
        <v>0</v>
      </c>
      <c r="D247" s="89" t="s">
        <v>196</v>
      </c>
      <c r="F247" s="167" t="s">
        <v>268</v>
      </c>
      <c r="G247" s="167"/>
    </row>
    <row r="248" spans="1:7" s="89" customFormat="1" ht="15" hidden="1" customHeight="1">
      <c r="A248" s="314"/>
      <c r="B248" s="315"/>
      <c r="C248" s="313">
        <v>0</v>
      </c>
      <c r="D248" s="89" t="s">
        <v>196</v>
      </c>
      <c r="F248" s="167" t="s">
        <v>268</v>
      </c>
      <c r="G248" s="167"/>
    </row>
    <row r="249" spans="1:7" s="89" customFormat="1" ht="15" hidden="1" customHeight="1">
      <c r="A249" s="314"/>
      <c r="B249" s="315"/>
      <c r="C249" s="313">
        <v>0</v>
      </c>
      <c r="D249" s="89" t="s">
        <v>196</v>
      </c>
      <c r="F249" s="167" t="s">
        <v>268</v>
      </c>
      <c r="G249" s="167"/>
    </row>
    <row r="250" spans="1:7" s="89" customFormat="1" ht="15" hidden="1" customHeight="1">
      <c r="A250" s="314"/>
      <c r="B250" s="315"/>
      <c r="C250" s="313">
        <v>0</v>
      </c>
      <c r="D250" s="89" t="s">
        <v>196</v>
      </c>
      <c r="F250" s="167" t="s">
        <v>268</v>
      </c>
      <c r="G250" s="167"/>
    </row>
    <row r="251" spans="1:7" s="89" customFormat="1" ht="15" hidden="1" customHeight="1">
      <c r="A251" s="314"/>
      <c r="B251" s="315"/>
      <c r="C251" s="313">
        <v>0</v>
      </c>
      <c r="D251" s="89" t="s">
        <v>196</v>
      </c>
      <c r="F251" s="167" t="s">
        <v>268</v>
      </c>
      <c r="G251" s="167"/>
    </row>
    <row r="252" spans="1:7" s="89" customFormat="1" ht="15" hidden="1" customHeight="1">
      <c r="A252" s="314"/>
      <c r="B252" s="315"/>
      <c r="C252" s="313">
        <v>0</v>
      </c>
      <c r="D252" s="89" t="s">
        <v>196</v>
      </c>
      <c r="F252" s="167" t="s">
        <v>268</v>
      </c>
      <c r="G252" s="167"/>
    </row>
    <row r="253" spans="1:7" s="89" customFormat="1" ht="15" hidden="1" customHeight="1">
      <c r="A253" s="314"/>
      <c r="B253" s="315"/>
      <c r="C253" s="313">
        <v>0</v>
      </c>
      <c r="D253" s="89" t="s">
        <v>196</v>
      </c>
      <c r="F253" s="167" t="s">
        <v>268</v>
      </c>
      <c r="G253" s="167"/>
    </row>
    <row r="254" spans="1:7" s="89" customFormat="1" ht="15" hidden="1" customHeight="1">
      <c r="A254" s="314"/>
      <c r="B254" s="315"/>
      <c r="C254" s="313">
        <v>0</v>
      </c>
      <c r="D254" s="89" t="s">
        <v>196</v>
      </c>
      <c r="F254" s="167" t="s">
        <v>268</v>
      </c>
      <c r="G254" s="167"/>
    </row>
    <row r="255" spans="1:7" s="89" customFormat="1" ht="15" hidden="1" customHeight="1">
      <c r="A255" s="314"/>
      <c r="B255" s="315"/>
      <c r="C255" s="313">
        <v>0</v>
      </c>
      <c r="D255" s="89" t="s">
        <v>196</v>
      </c>
      <c r="F255" s="167" t="s">
        <v>268</v>
      </c>
      <c r="G255" s="167"/>
    </row>
    <row r="256" spans="1:7" s="89" customFormat="1" ht="15" hidden="1" customHeight="1">
      <c r="A256" s="314"/>
      <c r="B256" s="315"/>
      <c r="C256" s="313">
        <v>0</v>
      </c>
      <c r="D256" s="89" t="s">
        <v>196</v>
      </c>
      <c r="F256" s="167" t="s">
        <v>268</v>
      </c>
      <c r="G256" s="167"/>
    </row>
    <row r="257" spans="1:14" s="89" customFormat="1" ht="15" hidden="1" customHeight="1">
      <c r="A257" s="314"/>
      <c r="B257" s="315"/>
      <c r="C257" s="313">
        <v>0</v>
      </c>
      <c r="D257" s="89" t="s">
        <v>196</v>
      </c>
      <c r="F257" s="167" t="s">
        <v>268</v>
      </c>
      <c r="G257" s="167"/>
    </row>
    <row r="258" spans="1:14" s="89" customFormat="1" ht="15" hidden="1" customHeight="1">
      <c r="A258" s="314"/>
      <c r="B258" s="315"/>
      <c r="C258" s="313">
        <v>0</v>
      </c>
      <c r="D258" s="89" t="s">
        <v>196</v>
      </c>
      <c r="F258" s="167" t="s">
        <v>268</v>
      </c>
      <c r="G258" s="167"/>
    </row>
    <row r="259" spans="1:14" s="89" customFormat="1" ht="15" hidden="1" customHeight="1">
      <c r="A259" s="314"/>
      <c r="B259" s="315"/>
      <c r="C259" s="313">
        <v>0</v>
      </c>
      <c r="D259" s="89" t="s">
        <v>196</v>
      </c>
      <c r="F259" s="167" t="s">
        <v>268</v>
      </c>
      <c r="G259" s="167"/>
    </row>
    <row r="260" spans="1:14" s="89" customFormat="1" ht="15" hidden="1" customHeight="1">
      <c r="A260" s="314"/>
      <c r="B260" s="315"/>
      <c r="C260" s="313">
        <v>0</v>
      </c>
      <c r="D260" s="89" t="s">
        <v>196</v>
      </c>
      <c r="F260" s="167" t="s">
        <v>268</v>
      </c>
      <c r="G260" s="167"/>
    </row>
    <row r="261" spans="1:14" s="89" customFormat="1" ht="15" hidden="1" customHeight="1">
      <c r="A261" s="314"/>
      <c r="B261" s="315"/>
      <c r="C261" s="313">
        <v>0</v>
      </c>
      <c r="D261" s="89" t="s">
        <v>196</v>
      </c>
      <c r="F261" s="167" t="s">
        <v>268</v>
      </c>
      <c r="G261" s="167"/>
    </row>
    <row r="262" spans="1:14" s="89" customFormat="1" ht="15" hidden="1" customHeight="1">
      <c r="A262" s="314"/>
      <c r="B262" s="315"/>
      <c r="C262" s="313">
        <v>0</v>
      </c>
      <c r="D262" s="89" t="s">
        <v>196</v>
      </c>
      <c r="F262" s="167" t="s">
        <v>268</v>
      </c>
      <c r="G262" s="167"/>
    </row>
    <row r="263" spans="1:14" s="89" customFormat="1" ht="15" hidden="1" customHeight="1">
      <c r="A263" s="314"/>
      <c r="B263" s="315"/>
      <c r="C263" s="313">
        <v>0</v>
      </c>
      <c r="D263" s="89" t="s">
        <v>196</v>
      </c>
      <c r="F263" s="167" t="s">
        <v>268</v>
      </c>
      <c r="G263" s="167"/>
    </row>
    <row r="264" spans="1:14" s="89" customFormat="1" ht="15" hidden="1" customHeight="1">
      <c r="A264" s="314"/>
      <c r="B264" s="315"/>
      <c r="C264" s="313">
        <v>0</v>
      </c>
      <c r="D264" s="89" t="s">
        <v>196</v>
      </c>
      <c r="F264" s="167" t="s">
        <v>268</v>
      </c>
      <c r="G264" s="167"/>
    </row>
    <row r="265" spans="1:14" s="89" customFormat="1">
      <c r="A265" s="315" t="s">
        <v>271</v>
      </c>
      <c r="B265" s="315" t="s">
        <v>272</v>
      </c>
      <c r="C265" s="316">
        <f t="shared" ref="C265" ca="1" si="3">RAND()*1000000</f>
        <v>192606.06364340859</v>
      </c>
      <c r="D265" s="89" t="s">
        <v>196</v>
      </c>
    </row>
    <row r="266" spans="1:14" s="89" customFormat="1">
      <c r="A266" s="320"/>
      <c r="B266" s="321" t="s">
        <v>197</v>
      </c>
      <c r="C266" s="318">
        <f ca="1">ROUND(SUBTOTAL(109,C135:C265),2)</f>
        <v>1255664.57</v>
      </c>
      <c r="D266" s="89" t="s">
        <v>196</v>
      </c>
      <c r="F266" s="349" t="s">
        <v>210</v>
      </c>
    </row>
    <row r="267" spans="1:14">
      <c r="A267" s="301"/>
      <c r="B267" s="301"/>
      <c r="C267" s="322"/>
      <c r="D267" s="89" t="s">
        <v>198</v>
      </c>
    </row>
    <row r="268" spans="1:14">
      <c r="A268" s="301"/>
      <c r="B268" s="323" t="s">
        <v>273</v>
      </c>
      <c r="C268" s="324">
        <f ca="1">+C266+C134</f>
        <v>3422998.62</v>
      </c>
      <c r="D268" s="89" t="s">
        <v>198</v>
      </c>
      <c r="F268" s="121" t="s">
        <v>200</v>
      </c>
    </row>
    <row r="269" spans="1:14" s="89" customFormat="1">
      <c r="A269" s="325"/>
      <c r="B269" s="325"/>
      <c r="C269" s="326"/>
      <c r="D269" s="89" t="s">
        <v>198</v>
      </c>
    </row>
    <row r="270" spans="1:14" s="89" customFormat="1">
      <c r="A270" s="327" t="s">
        <v>274</v>
      </c>
      <c r="B270" s="328"/>
      <c r="C270" s="329"/>
      <c r="D270" s="89" t="s">
        <v>193</v>
      </c>
      <c r="F270" s="122" t="s">
        <v>202</v>
      </c>
    </row>
    <row r="271" spans="1:14" s="89" customFormat="1" ht="45" customHeight="1">
      <c r="A271" s="498" t="s">
        <v>275</v>
      </c>
      <c r="B271" s="499"/>
      <c r="C271" s="500"/>
      <c r="D271" s="89" t="s">
        <v>193</v>
      </c>
      <c r="F271" s="474" t="s">
        <v>203</v>
      </c>
      <c r="G271" s="474"/>
      <c r="H271" s="474"/>
      <c r="I271" s="474"/>
      <c r="J271" s="474"/>
      <c r="K271" s="474"/>
      <c r="L271" s="474"/>
      <c r="M271" s="474"/>
      <c r="N271" s="474"/>
    </row>
    <row r="272" spans="1:14">
      <c r="A272" s="301"/>
      <c r="B272" s="301"/>
      <c r="C272" s="301"/>
      <c r="D272" s="89" t="s">
        <v>196</v>
      </c>
      <c r="F272" s="122"/>
    </row>
    <row r="273" spans="1:14" s="89" customFormat="1">
      <c r="A273" s="327" t="s">
        <v>276</v>
      </c>
      <c r="B273" s="330"/>
      <c r="C273" s="331"/>
      <c r="D273" s="89" t="s">
        <v>196</v>
      </c>
      <c r="F273" s="122" t="s">
        <v>202</v>
      </c>
    </row>
    <row r="274" spans="1:14" s="89" customFormat="1" ht="45" customHeight="1">
      <c r="A274" s="498" t="s">
        <v>277</v>
      </c>
      <c r="B274" s="499"/>
      <c r="C274" s="500"/>
      <c r="D274" s="89" t="s">
        <v>196</v>
      </c>
      <c r="F274" s="474" t="s">
        <v>203</v>
      </c>
      <c r="G274" s="474"/>
      <c r="H274" s="474"/>
      <c r="I274" s="474"/>
      <c r="J274" s="474"/>
      <c r="K274" s="474"/>
      <c r="L274" s="474"/>
      <c r="M274" s="474"/>
      <c r="N274" s="474"/>
    </row>
    <row r="275" spans="1:14">
      <c r="D275" s="89"/>
    </row>
  </sheetData>
  <sheetProtection algorithmName="SHA-512" hashValue="8ituxMLNtnheEWk5NcRdNcl0jIwdTlaSiAOhZXdUOoWY1KEc/i9yWpOiq3jq1fYGe+fIIGI01ZdPGJRCoi7Jrw==" saltValue="lvgilP5JQdhKmTirPPoTaQ==" spinCount="100000" sheet="1" objects="1" scenarios="1" formatCells="0" formatRows="0" sort="0"/>
  <autoFilter ref="D1:D275" xr:uid="{00000000-0001-0000-0E00-000000000000}"/>
  <mergeCells count="6">
    <mergeCell ref="A1:B1"/>
    <mergeCell ref="A2:C2"/>
    <mergeCell ref="A271:C271"/>
    <mergeCell ref="A274:C274"/>
    <mergeCell ref="F271:N271"/>
    <mergeCell ref="F274:N274"/>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Q276"/>
  <sheetViews>
    <sheetView zoomScaleNormal="100" zoomScaleSheetLayoutView="100" workbookViewId="0">
      <selection activeCell="B5" sqref="B5"/>
    </sheetView>
  </sheetViews>
  <sheetFormatPr defaultColWidth="9.140625" defaultRowHeight="14.45"/>
  <cols>
    <col min="1" max="1" width="37.140625" style="10" customWidth="1"/>
    <col min="2" max="5" width="16.85546875" style="10" customWidth="1"/>
    <col min="6" max="6" width="18.42578125" style="10" customWidth="1"/>
    <col min="7" max="7" width="11" hidden="1" customWidth="1"/>
    <col min="8" max="8" width="2.7109375" style="10" customWidth="1"/>
    <col min="9" max="16384" width="9.140625" style="10"/>
  </cols>
  <sheetData>
    <row r="1" spans="1:9" ht="25.5" customHeight="1">
      <c r="A1" s="473" t="s">
        <v>182</v>
      </c>
      <c r="B1" s="473"/>
      <c r="C1" s="473"/>
      <c r="D1" s="473"/>
      <c r="E1" s="473"/>
      <c r="F1">
        <f>+'Section A'!B2</f>
        <v>0</v>
      </c>
      <c r="G1" s="45" t="s">
        <v>191</v>
      </c>
    </row>
    <row r="2" spans="1:9" ht="67.5" customHeight="1">
      <c r="A2" s="431" t="s">
        <v>278</v>
      </c>
      <c r="B2" s="431"/>
      <c r="C2" s="431"/>
      <c r="D2" s="431"/>
      <c r="E2" s="431"/>
      <c r="F2" s="431"/>
      <c r="G2" t="s">
        <v>198</v>
      </c>
    </row>
    <row r="3" spans="1:9">
      <c r="G3" t="s">
        <v>198</v>
      </c>
    </row>
    <row r="4" spans="1:9" ht="12.95">
      <c r="A4" s="48" t="s">
        <v>279</v>
      </c>
      <c r="B4" s="48" t="s">
        <v>220</v>
      </c>
      <c r="C4" s="48" t="s">
        <v>219</v>
      </c>
      <c r="D4" s="48" t="s">
        <v>236</v>
      </c>
      <c r="E4" s="48" t="s">
        <v>189</v>
      </c>
      <c r="F4" s="48" t="s">
        <v>280</v>
      </c>
      <c r="G4" s="207" t="s">
        <v>198</v>
      </c>
      <c r="I4" s="122" t="s">
        <v>192</v>
      </c>
    </row>
    <row r="5" spans="1:9" s="78" customFormat="1">
      <c r="A5" s="180"/>
      <c r="B5" s="87"/>
      <c r="C5" s="87"/>
      <c r="D5" s="205"/>
      <c r="E5" s="87"/>
      <c r="F5" s="68">
        <f t="shared" ref="F5:F133" si="0">ROUND(+B5*D5*E5,2)</f>
        <v>0</v>
      </c>
      <c r="G5" s="89" t="s">
        <v>193</v>
      </c>
      <c r="I5" s="89"/>
    </row>
    <row r="6" spans="1:9" s="78" customFormat="1">
      <c r="A6" s="351"/>
      <c r="B6" s="87"/>
      <c r="C6" s="87"/>
      <c r="D6" s="205"/>
      <c r="E6" s="87"/>
      <c r="F6" s="68">
        <f t="shared" ref="F6:F69" si="1">ROUND(+B6*D6*E6,2)</f>
        <v>0</v>
      </c>
      <c r="G6" s="89" t="s">
        <v>193</v>
      </c>
      <c r="I6" s="89"/>
    </row>
    <row r="7" spans="1:9" s="78" customFormat="1">
      <c r="A7" s="351"/>
      <c r="B7" s="87"/>
      <c r="C7" s="87"/>
      <c r="D7" s="205"/>
      <c r="E7" s="87"/>
      <c r="F7" s="68">
        <f t="shared" si="1"/>
        <v>0</v>
      </c>
      <c r="G7" s="89" t="s">
        <v>193</v>
      </c>
      <c r="I7" s="89"/>
    </row>
    <row r="8" spans="1:9" s="78" customFormat="1" hidden="1">
      <c r="A8" s="351"/>
      <c r="B8" s="87"/>
      <c r="C8" s="87"/>
      <c r="D8" s="205"/>
      <c r="E8" s="87"/>
      <c r="F8" s="68">
        <f t="shared" si="1"/>
        <v>0</v>
      </c>
      <c r="G8" s="89" t="s">
        <v>193</v>
      </c>
      <c r="I8" s="89"/>
    </row>
    <row r="9" spans="1:9" s="78" customFormat="1" hidden="1">
      <c r="A9" s="351"/>
      <c r="B9" s="87"/>
      <c r="C9" s="87"/>
      <c r="D9" s="205"/>
      <c r="E9" s="87"/>
      <c r="F9" s="68">
        <f t="shared" si="1"/>
        <v>0</v>
      </c>
      <c r="G9" s="89" t="s">
        <v>193</v>
      </c>
      <c r="I9" s="89"/>
    </row>
    <row r="10" spans="1:9" s="78" customFormat="1" hidden="1">
      <c r="A10" s="351"/>
      <c r="B10" s="87"/>
      <c r="C10" s="87"/>
      <c r="D10" s="205"/>
      <c r="E10" s="87"/>
      <c r="F10" s="68">
        <f t="shared" si="1"/>
        <v>0</v>
      </c>
      <c r="G10" s="89" t="s">
        <v>193</v>
      </c>
      <c r="I10" s="89"/>
    </row>
    <row r="11" spans="1:9" s="78" customFormat="1" hidden="1">
      <c r="A11" s="351"/>
      <c r="B11" s="87"/>
      <c r="C11" s="87"/>
      <c r="D11" s="205"/>
      <c r="E11" s="87"/>
      <c r="F11" s="68">
        <f t="shared" si="1"/>
        <v>0</v>
      </c>
      <c r="G11" s="89" t="s">
        <v>193</v>
      </c>
      <c r="I11" s="89"/>
    </row>
    <row r="12" spans="1:9" s="78" customFormat="1" hidden="1">
      <c r="A12" s="351"/>
      <c r="B12" s="87"/>
      <c r="C12" s="87"/>
      <c r="D12" s="205"/>
      <c r="E12" s="87"/>
      <c r="F12" s="68">
        <f t="shared" si="1"/>
        <v>0</v>
      </c>
      <c r="G12" s="89" t="s">
        <v>193</v>
      </c>
      <c r="I12" s="89"/>
    </row>
    <row r="13" spans="1:9" s="78" customFormat="1" hidden="1">
      <c r="A13" s="351"/>
      <c r="B13" s="87"/>
      <c r="C13" s="87"/>
      <c r="D13" s="205"/>
      <c r="E13" s="87"/>
      <c r="F13" s="68">
        <f t="shared" si="1"/>
        <v>0</v>
      </c>
      <c r="G13" s="89" t="s">
        <v>193</v>
      </c>
      <c r="I13" s="89"/>
    </row>
    <row r="14" spans="1:9" s="78" customFormat="1" hidden="1">
      <c r="A14" s="351"/>
      <c r="B14" s="87"/>
      <c r="C14" s="87"/>
      <c r="D14" s="205"/>
      <c r="E14" s="87"/>
      <c r="F14" s="68">
        <f t="shared" si="1"/>
        <v>0</v>
      </c>
      <c r="G14" s="89" t="s">
        <v>193</v>
      </c>
      <c r="I14" s="89"/>
    </row>
    <row r="15" spans="1:9" s="78" customFormat="1" hidden="1">
      <c r="A15" s="351"/>
      <c r="B15" s="87"/>
      <c r="C15" s="87"/>
      <c r="D15" s="205"/>
      <c r="E15" s="87"/>
      <c r="F15" s="68">
        <f t="shared" si="1"/>
        <v>0</v>
      </c>
      <c r="G15" s="89" t="s">
        <v>193</v>
      </c>
      <c r="I15" s="89"/>
    </row>
    <row r="16" spans="1:9" s="78" customFormat="1" hidden="1">
      <c r="A16" s="351"/>
      <c r="B16" s="87"/>
      <c r="C16" s="87"/>
      <c r="D16" s="205"/>
      <c r="E16" s="87"/>
      <c r="F16" s="68">
        <f t="shared" si="1"/>
        <v>0</v>
      </c>
      <c r="G16" s="89" t="s">
        <v>193</v>
      </c>
      <c r="I16" s="89"/>
    </row>
    <row r="17" spans="1:9" s="78" customFormat="1" hidden="1">
      <c r="A17" s="351"/>
      <c r="B17" s="87"/>
      <c r="C17" s="87"/>
      <c r="D17" s="205"/>
      <c r="E17" s="87"/>
      <c r="F17" s="68">
        <f t="shared" si="1"/>
        <v>0</v>
      </c>
      <c r="G17" s="89" t="s">
        <v>193</v>
      </c>
      <c r="I17" s="89"/>
    </row>
    <row r="18" spans="1:9" s="78" customFormat="1" hidden="1">
      <c r="A18" s="351"/>
      <c r="B18" s="87"/>
      <c r="C18" s="87"/>
      <c r="D18" s="205"/>
      <c r="E18" s="87"/>
      <c r="F18" s="68">
        <f t="shared" si="1"/>
        <v>0</v>
      </c>
      <c r="G18" s="89" t="s">
        <v>193</v>
      </c>
      <c r="I18" s="89"/>
    </row>
    <row r="19" spans="1:9" s="78" customFormat="1" hidden="1">
      <c r="A19" s="351"/>
      <c r="B19" s="87"/>
      <c r="C19" s="87"/>
      <c r="D19" s="205"/>
      <c r="E19" s="87"/>
      <c r="F19" s="68">
        <f t="shared" si="1"/>
        <v>0</v>
      </c>
      <c r="G19" s="89" t="s">
        <v>193</v>
      </c>
      <c r="I19" s="89"/>
    </row>
    <row r="20" spans="1:9" s="78" customFormat="1" hidden="1">
      <c r="A20" s="351"/>
      <c r="B20" s="87"/>
      <c r="C20" s="87"/>
      <c r="D20" s="205"/>
      <c r="E20" s="87"/>
      <c r="F20" s="68">
        <f t="shared" si="1"/>
        <v>0</v>
      </c>
      <c r="G20" s="89" t="s">
        <v>193</v>
      </c>
      <c r="I20" s="89"/>
    </row>
    <row r="21" spans="1:9" s="78" customFormat="1" hidden="1">
      <c r="A21" s="351"/>
      <c r="B21" s="87"/>
      <c r="C21" s="87"/>
      <c r="D21" s="205"/>
      <c r="E21" s="87"/>
      <c r="F21" s="68">
        <f t="shared" si="1"/>
        <v>0</v>
      </c>
      <c r="G21" s="89" t="s">
        <v>193</v>
      </c>
      <c r="I21" s="89"/>
    </row>
    <row r="22" spans="1:9" s="78" customFormat="1" hidden="1">
      <c r="A22" s="351"/>
      <c r="B22" s="87"/>
      <c r="C22" s="87"/>
      <c r="D22" s="205"/>
      <c r="E22" s="87"/>
      <c r="F22" s="68">
        <f t="shared" si="1"/>
        <v>0</v>
      </c>
      <c r="G22" s="89" t="s">
        <v>193</v>
      </c>
      <c r="I22" s="89"/>
    </row>
    <row r="23" spans="1:9" s="78" customFormat="1" hidden="1">
      <c r="A23" s="351"/>
      <c r="B23" s="87"/>
      <c r="C23" s="87"/>
      <c r="D23" s="205"/>
      <c r="E23" s="87"/>
      <c r="F23" s="68">
        <f t="shared" si="1"/>
        <v>0</v>
      </c>
      <c r="G23" s="89" t="s">
        <v>193</v>
      </c>
      <c r="I23" s="89"/>
    </row>
    <row r="24" spans="1:9" s="78" customFormat="1" hidden="1">
      <c r="A24" s="351"/>
      <c r="B24" s="87"/>
      <c r="C24" s="87"/>
      <c r="D24" s="205"/>
      <c r="E24" s="87"/>
      <c r="F24" s="68">
        <f t="shared" si="1"/>
        <v>0</v>
      </c>
      <c r="G24" s="89" t="s">
        <v>193</v>
      </c>
      <c r="I24" s="89"/>
    </row>
    <row r="25" spans="1:9" s="78" customFormat="1" hidden="1">
      <c r="A25" s="351"/>
      <c r="B25" s="87"/>
      <c r="C25" s="87"/>
      <c r="D25" s="205"/>
      <c r="E25" s="87"/>
      <c r="F25" s="68">
        <f t="shared" si="1"/>
        <v>0</v>
      </c>
      <c r="G25" s="89" t="s">
        <v>193</v>
      </c>
      <c r="I25" s="89"/>
    </row>
    <row r="26" spans="1:9" s="78" customFormat="1" hidden="1">
      <c r="A26" s="351"/>
      <c r="B26" s="87"/>
      <c r="C26" s="87"/>
      <c r="D26" s="205"/>
      <c r="E26" s="87"/>
      <c r="F26" s="68">
        <f t="shared" si="1"/>
        <v>0</v>
      </c>
      <c r="G26" s="89" t="s">
        <v>193</v>
      </c>
      <c r="I26" s="89"/>
    </row>
    <row r="27" spans="1:9" s="78" customFormat="1" hidden="1">
      <c r="A27" s="351"/>
      <c r="B27" s="87"/>
      <c r="C27" s="87"/>
      <c r="D27" s="205"/>
      <c r="E27" s="87"/>
      <c r="F27" s="68">
        <f t="shared" si="1"/>
        <v>0</v>
      </c>
      <c r="G27" s="89" t="s">
        <v>193</v>
      </c>
      <c r="I27" s="89"/>
    </row>
    <row r="28" spans="1:9" s="78" customFormat="1" hidden="1">
      <c r="A28" s="351"/>
      <c r="B28" s="87"/>
      <c r="C28" s="87"/>
      <c r="D28" s="205"/>
      <c r="E28" s="87"/>
      <c r="F28" s="68">
        <f t="shared" si="1"/>
        <v>0</v>
      </c>
      <c r="G28" s="89" t="s">
        <v>193</v>
      </c>
      <c r="I28" s="89"/>
    </row>
    <row r="29" spans="1:9" s="78" customFormat="1" hidden="1">
      <c r="A29" s="351"/>
      <c r="B29" s="87"/>
      <c r="C29" s="87"/>
      <c r="D29" s="205"/>
      <c r="E29" s="87"/>
      <c r="F29" s="68">
        <f t="shared" si="1"/>
        <v>0</v>
      </c>
      <c r="G29" s="89" t="s">
        <v>193</v>
      </c>
      <c r="I29" s="89"/>
    </row>
    <row r="30" spans="1:9" s="78" customFormat="1" hidden="1">
      <c r="A30" s="351"/>
      <c r="B30" s="87"/>
      <c r="C30" s="87"/>
      <c r="D30" s="205"/>
      <c r="E30" s="87"/>
      <c r="F30" s="68">
        <f t="shared" si="1"/>
        <v>0</v>
      </c>
      <c r="G30" s="89" t="s">
        <v>193</v>
      </c>
      <c r="I30" s="89"/>
    </row>
    <row r="31" spans="1:9" s="78" customFormat="1" hidden="1">
      <c r="A31" s="351"/>
      <c r="B31" s="87"/>
      <c r="C31" s="87"/>
      <c r="D31" s="205"/>
      <c r="E31" s="87"/>
      <c r="F31" s="68">
        <f t="shared" si="1"/>
        <v>0</v>
      </c>
      <c r="G31" s="89" t="s">
        <v>193</v>
      </c>
      <c r="I31" s="89"/>
    </row>
    <row r="32" spans="1:9" s="78" customFormat="1" hidden="1">
      <c r="A32" s="351"/>
      <c r="B32" s="87"/>
      <c r="C32" s="87"/>
      <c r="D32" s="205"/>
      <c r="E32" s="87"/>
      <c r="F32" s="68">
        <f t="shared" si="1"/>
        <v>0</v>
      </c>
      <c r="G32" s="89" t="s">
        <v>193</v>
      </c>
      <c r="I32" s="89"/>
    </row>
    <row r="33" spans="1:9" s="78" customFormat="1" hidden="1">
      <c r="A33" s="351"/>
      <c r="B33" s="87"/>
      <c r="C33" s="87"/>
      <c r="D33" s="205"/>
      <c r="E33" s="87"/>
      <c r="F33" s="68">
        <f t="shared" si="1"/>
        <v>0</v>
      </c>
      <c r="G33" s="89" t="s">
        <v>193</v>
      </c>
      <c r="I33" s="89"/>
    </row>
    <row r="34" spans="1:9" s="78" customFormat="1" hidden="1">
      <c r="A34" s="351"/>
      <c r="B34" s="87"/>
      <c r="C34" s="87"/>
      <c r="D34" s="205"/>
      <c r="E34" s="87"/>
      <c r="F34" s="68">
        <f t="shared" si="1"/>
        <v>0</v>
      </c>
      <c r="G34" s="89" t="s">
        <v>193</v>
      </c>
      <c r="I34" s="89"/>
    </row>
    <row r="35" spans="1:9" s="78" customFormat="1" hidden="1">
      <c r="A35" s="351"/>
      <c r="B35" s="87"/>
      <c r="C35" s="87"/>
      <c r="D35" s="205"/>
      <c r="E35" s="87"/>
      <c r="F35" s="68">
        <f t="shared" si="1"/>
        <v>0</v>
      </c>
      <c r="G35" s="89" t="s">
        <v>193</v>
      </c>
      <c r="I35" s="89"/>
    </row>
    <row r="36" spans="1:9" s="78" customFormat="1" hidden="1">
      <c r="A36" s="351"/>
      <c r="B36" s="87"/>
      <c r="C36" s="87"/>
      <c r="D36" s="205"/>
      <c r="E36" s="87"/>
      <c r="F36" s="68">
        <f t="shared" si="1"/>
        <v>0</v>
      </c>
      <c r="G36" s="89" t="s">
        <v>193</v>
      </c>
      <c r="I36" s="89"/>
    </row>
    <row r="37" spans="1:9" s="78" customFormat="1" hidden="1">
      <c r="A37" s="351"/>
      <c r="B37" s="87"/>
      <c r="C37" s="87"/>
      <c r="D37" s="205"/>
      <c r="E37" s="87"/>
      <c r="F37" s="68">
        <f t="shared" si="1"/>
        <v>0</v>
      </c>
      <c r="G37" s="89" t="s">
        <v>193</v>
      </c>
      <c r="I37" s="89"/>
    </row>
    <row r="38" spans="1:9" s="78" customFormat="1" hidden="1">
      <c r="A38" s="351"/>
      <c r="B38" s="87"/>
      <c r="C38" s="87"/>
      <c r="D38" s="205"/>
      <c r="E38" s="87"/>
      <c r="F38" s="68">
        <f t="shared" si="1"/>
        <v>0</v>
      </c>
      <c r="G38" s="89" t="s">
        <v>193</v>
      </c>
      <c r="I38" s="89"/>
    </row>
    <row r="39" spans="1:9" s="78" customFormat="1" hidden="1">
      <c r="A39" s="351"/>
      <c r="B39" s="87"/>
      <c r="C39" s="87"/>
      <c r="D39" s="205"/>
      <c r="E39" s="87"/>
      <c r="F39" s="68">
        <f t="shared" si="1"/>
        <v>0</v>
      </c>
      <c r="G39" s="89" t="s">
        <v>193</v>
      </c>
      <c r="I39" s="89"/>
    </row>
    <row r="40" spans="1:9" s="78" customFormat="1" hidden="1">
      <c r="A40" s="351"/>
      <c r="B40" s="87"/>
      <c r="C40" s="87"/>
      <c r="D40" s="205"/>
      <c r="E40" s="87"/>
      <c r="F40" s="68">
        <f t="shared" si="1"/>
        <v>0</v>
      </c>
      <c r="G40" s="89" t="s">
        <v>193</v>
      </c>
      <c r="I40" s="89"/>
    </row>
    <row r="41" spans="1:9" s="78" customFormat="1" hidden="1">
      <c r="A41" s="351"/>
      <c r="B41" s="87"/>
      <c r="C41" s="87"/>
      <c r="D41" s="205"/>
      <c r="E41" s="87"/>
      <c r="F41" s="68">
        <f t="shared" si="1"/>
        <v>0</v>
      </c>
      <c r="G41" s="89" t="s">
        <v>193</v>
      </c>
      <c r="I41" s="89"/>
    </row>
    <row r="42" spans="1:9" s="78" customFormat="1" hidden="1">
      <c r="A42" s="351"/>
      <c r="B42" s="87"/>
      <c r="C42" s="87"/>
      <c r="D42" s="205"/>
      <c r="E42" s="87"/>
      <c r="F42" s="68">
        <f t="shared" si="1"/>
        <v>0</v>
      </c>
      <c r="G42" s="89" t="s">
        <v>193</v>
      </c>
      <c r="I42" s="89"/>
    </row>
    <row r="43" spans="1:9" s="78" customFormat="1" hidden="1">
      <c r="A43" s="351"/>
      <c r="B43" s="87"/>
      <c r="C43" s="87"/>
      <c r="D43" s="205"/>
      <c r="E43" s="87"/>
      <c r="F43" s="68">
        <f t="shared" si="1"/>
        <v>0</v>
      </c>
      <c r="G43" s="89" t="s">
        <v>193</v>
      </c>
      <c r="I43" s="89"/>
    </row>
    <row r="44" spans="1:9" s="78" customFormat="1" hidden="1">
      <c r="A44" s="351"/>
      <c r="B44" s="87"/>
      <c r="C44" s="87"/>
      <c r="D44" s="205"/>
      <c r="E44" s="87"/>
      <c r="F44" s="68">
        <f t="shared" si="1"/>
        <v>0</v>
      </c>
      <c r="G44" s="89" t="s">
        <v>193</v>
      </c>
      <c r="I44" s="89"/>
    </row>
    <row r="45" spans="1:9" s="78" customFormat="1" hidden="1">
      <c r="A45" s="351"/>
      <c r="B45" s="87"/>
      <c r="C45" s="87"/>
      <c r="D45" s="205"/>
      <c r="E45" s="87"/>
      <c r="F45" s="68">
        <f t="shared" si="1"/>
        <v>0</v>
      </c>
      <c r="G45" s="89" t="s">
        <v>193</v>
      </c>
      <c r="I45" s="89"/>
    </row>
    <row r="46" spans="1:9" s="78" customFormat="1" hidden="1">
      <c r="A46" s="351"/>
      <c r="B46" s="87"/>
      <c r="C46" s="87"/>
      <c r="D46" s="205"/>
      <c r="E46" s="87"/>
      <c r="F46" s="68">
        <f t="shared" si="1"/>
        <v>0</v>
      </c>
      <c r="G46" s="89" t="s">
        <v>193</v>
      </c>
      <c r="I46" s="89"/>
    </row>
    <row r="47" spans="1:9" s="78" customFormat="1" hidden="1">
      <c r="A47" s="351"/>
      <c r="B47" s="87"/>
      <c r="C47" s="87"/>
      <c r="D47" s="205"/>
      <c r="E47" s="87"/>
      <c r="F47" s="68">
        <f t="shared" si="1"/>
        <v>0</v>
      </c>
      <c r="G47" s="89" t="s">
        <v>193</v>
      </c>
      <c r="I47" s="89"/>
    </row>
    <row r="48" spans="1:9" s="78" customFormat="1" hidden="1">
      <c r="A48" s="351"/>
      <c r="B48" s="87"/>
      <c r="C48" s="87"/>
      <c r="D48" s="205"/>
      <c r="E48" s="87"/>
      <c r="F48" s="68">
        <f t="shared" si="1"/>
        <v>0</v>
      </c>
      <c r="G48" s="89" t="s">
        <v>193</v>
      </c>
      <c r="I48" s="89"/>
    </row>
    <row r="49" spans="1:9" s="78" customFormat="1" hidden="1">
      <c r="A49" s="351"/>
      <c r="B49" s="87"/>
      <c r="C49" s="87"/>
      <c r="D49" s="205"/>
      <c r="E49" s="87"/>
      <c r="F49" s="68">
        <f t="shared" si="1"/>
        <v>0</v>
      </c>
      <c r="G49" s="89" t="s">
        <v>193</v>
      </c>
      <c r="I49" s="89"/>
    </row>
    <row r="50" spans="1:9" s="78" customFormat="1" hidden="1">
      <c r="A50" s="351"/>
      <c r="B50" s="87"/>
      <c r="C50" s="87"/>
      <c r="D50" s="205"/>
      <c r="E50" s="87"/>
      <c r="F50" s="68">
        <f t="shared" si="1"/>
        <v>0</v>
      </c>
      <c r="G50" s="89" t="s">
        <v>193</v>
      </c>
      <c r="I50" s="89"/>
    </row>
    <row r="51" spans="1:9" s="78" customFormat="1" hidden="1">
      <c r="A51" s="351"/>
      <c r="B51" s="87"/>
      <c r="C51" s="87"/>
      <c r="D51" s="205"/>
      <c r="E51" s="87"/>
      <c r="F51" s="68">
        <f t="shared" si="1"/>
        <v>0</v>
      </c>
      <c r="G51" s="89" t="s">
        <v>193</v>
      </c>
      <c r="I51" s="89"/>
    </row>
    <row r="52" spans="1:9" s="78" customFormat="1" hidden="1">
      <c r="A52" s="351"/>
      <c r="B52" s="87"/>
      <c r="C52" s="87"/>
      <c r="D52" s="205"/>
      <c r="E52" s="87"/>
      <c r="F52" s="68">
        <f t="shared" si="1"/>
        <v>0</v>
      </c>
      <c r="G52" s="89" t="s">
        <v>193</v>
      </c>
      <c r="I52" s="89"/>
    </row>
    <row r="53" spans="1:9" s="78" customFormat="1" hidden="1">
      <c r="A53" s="351"/>
      <c r="B53" s="87"/>
      <c r="C53" s="87"/>
      <c r="D53" s="205"/>
      <c r="E53" s="87"/>
      <c r="F53" s="68">
        <f t="shared" si="1"/>
        <v>0</v>
      </c>
      <c r="G53" s="89" t="s">
        <v>193</v>
      </c>
      <c r="I53" s="89"/>
    </row>
    <row r="54" spans="1:9" s="78" customFormat="1" hidden="1">
      <c r="A54" s="351"/>
      <c r="B54" s="87"/>
      <c r="C54" s="87"/>
      <c r="D54" s="205"/>
      <c r="E54" s="87"/>
      <c r="F54" s="68">
        <f t="shared" si="1"/>
        <v>0</v>
      </c>
      <c r="G54" s="89" t="s">
        <v>193</v>
      </c>
      <c r="I54" s="89"/>
    </row>
    <row r="55" spans="1:9" s="78" customFormat="1" hidden="1">
      <c r="A55" s="351"/>
      <c r="B55" s="87"/>
      <c r="C55" s="87"/>
      <c r="D55" s="205"/>
      <c r="E55" s="87"/>
      <c r="F55" s="68">
        <f t="shared" si="1"/>
        <v>0</v>
      </c>
      <c r="G55" s="89" t="s">
        <v>193</v>
      </c>
      <c r="I55" s="89"/>
    </row>
    <row r="56" spans="1:9" s="78" customFormat="1" hidden="1">
      <c r="A56" s="351"/>
      <c r="B56" s="87"/>
      <c r="C56" s="87"/>
      <c r="D56" s="205"/>
      <c r="E56" s="87"/>
      <c r="F56" s="68">
        <f t="shared" si="1"/>
        <v>0</v>
      </c>
      <c r="G56" s="89" t="s">
        <v>193</v>
      </c>
      <c r="I56" s="89"/>
    </row>
    <row r="57" spans="1:9" s="78" customFormat="1" hidden="1">
      <c r="A57" s="351"/>
      <c r="B57" s="87"/>
      <c r="C57" s="87"/>
      <c r="D57" s="205"/>
      <c r="E57" s="87"/>
      <c r="F57" s="68">
        <f t="shared" si="1"/>
        <v>0</v>
      </c>
      <c r="G57" s="89" t="s">
        <v>193</v>
      </c>
      <c r="I57" s="89"/>
    </row>
    <row r="58" spans="1:9" s="78" customFormat="1" hidden="1">
      <c r="A58" s="351"/>
      <c r="B58" s="87"/>
      <c r="C58" s="87"/>
      <c r="D58" s="205"/>
      <c r="E58" s="87"/>
      <c r="F58" s="68">
        <f t="shared" si="1"/>
        <v>0</v>
      </c>
      <c r="G58" s="89" t="s">
        <v>193</v>
      </c>
      <c r="I58" s="89"/>
    </row>
    <row r="59" spans="1:9" s="78" customFormat="1" hidden="1">
      <c r="A59" s="351"/>
      <c r="B59" s="87"/>
      <c r="C59" s="87"/>
      <c r="D59" s="205"/>
      <c r="E59" s="87"/>
      <c r="F59" s="68">
        <f t="shared" si="1"/>
        <v>0</v>
      </c>
      <c r="G59" s="89" t="s">
        <v>193</v>
      </c>
      <c r="I59" s="89"/>
    </row>
    <row r="60" spans="1:9" s="78" customFormat="1" hidden="1">
      <c r="A60" s="351"/>
      <c r="B60" s="87"/>
      <c r="C60" s="87"/>
      <c r="D60" s="205"/>
      <c r="E60" s="87"/>
      <c r="F60" s="68">
        <f t="shared" si="1"/>
        <v>0</v>
      </c>
      <c r="G60" s="89" t="s">
        <v>193</v>
      </c>
      <c r="I60" s="89"/>
    </row>
    <row r="61" spans="1:9" s="78" customFormat="1" hidden="1">
      <c r="A61" s="351"/>
      <c r="B61" s="87"/>
      <c r="C61" s="87"/>
      <c r="D61" s="205"/>
      <c r="E61" s="87"/>
      <c r="F61" s="68">
        <f t="shared" si="1"/>
        <v>0</v>
      </c>
      <c r="G61" s="89" t="s">
        <v>193</v>
      </c>
      <c r="I61" s="89"/>
    </row>
    <row r="62" spans="1:9" s="78" customFormat="1" hidden="1">
      <c r="A62" s="351"/>
      <c r="B62" s="87"/>
      <c r="C62" s="87"/>
      <c r="D62" s="205"/>
      <c r="E62" s="87"/>
      <c r="F62" s="68">
        <f t="shared" si="1"/>
        <v>0</v>
      </c>
      <c r="G62" s="89" t="s">
        <v>193</v>
      </c>
      <c r="I62" s="89"/>
    </row>
    <row r="63" spans="1:9" s="78" customFormat="1" hidden="1">
      <c r="A63" s="351"/>
      <c r="B63" s="87"/>
      <c r="C63" s="87"/>
      <c r="D63" s="205"/>
      <c r="E63" s="87"/>
      <c r="F63" s="68">
        <f t="shared" si="1"/>
        <v>0</v>
      </c>
      <c r="G63" s="89" t="s">
        <v>193</v>
      </c>
      <c r="I63" s="89"/>
    </row>
    <row r="64" spans="1:9" s="78" customFormat="1" hidden="1">
      <c r="A64" s="351"/>
      <c r="B64" s="87"/>
      <c r="C64" s="87"/>
      <c r="D64" s="205"/>
      <c r="E64" s="87"/>
      <c r="F64" s="68">
        <f t="shared" si="1"/>
        <v>0</v>
      </c>
      <c r="G64" s="89" t="s">
        <v>193</v>
      </c>
      <c r="I64" s="89"/>
    </row>
    <row r="65" spans="1:9" s="78" customFormat="1" hidden="1">
      <c r="A65" s="351"/>
      <c r="B65" s="87"/>
      <c r="C65" s="87"/>
      <c r="D65" s="205"/>
      <c r="E65" s="87"/>
      <c r="F65" s="68">
        <f t="shared" si="1"/>
        <v>0</v>
      </c>
      <c r="G65" s="89" t="s">
        <v>193</v>
      </c>
      <c r="I65" s="89"/>
    </row>
    <row r="66" spans="1:9" s="78" customFormat="1" hidden="1">
      <c r="A66" s="351"/>
      <c r="B66" s="87"/>
      <c r="C66" s="87"/>
      <c r="D66" s="205"/>
      <c r="E66" s="87"/>
      <c r="F66" s="68">
        <f t="shared" si="1"/>
        <v>0</v>
      </c>
      <c r="G66" s="89" t="s">
        <v>193</v>
      </c>
      <c r="I66" s="89"/>
    </row>
    <row r="67" spans="1:9" s="78" customFormat="1" hidden="1">
      <c r="A67" s="351"/>
      <c r="B67" s="87"/>
      <c r="C67" s="87"/>
      <c r="D67" s="205"/>
      <c r="E67" s="87"/>
      <c r="F67" s="68">
        <f t="shared" si="1"/>
        <v>0</v>
      </c>
      <c r="G67" s="89" t="s">
        <v>193</v>
      </c>
      <c r="I67" s="89"/>
    </row>
    <row r="68" spans="1:9" s="78" customFormat="1" hidden="1">
      <c r="A68" s="351"/>
      <c r="B68" s="87"/>
      <c r="C68" s="87"/>
      <c r="D68" s="205"/>
      <c r="E68" s="87"/>
      <c r="F68" s="68">
        <f t="shared" si="1"/>
        <v>0</v>
      </c>
      <c r="G68" s="89" t="s">
        <v>193</v>
      </c>
      <c r="I68" s="89"/>
    </row>
    <row r="69" spans="1:9" s="78" customFormat="1" hidden="1">
      <c r="A69" s="351"/>
      <c r="B69" s="87"/>
      <c r="C69" s="87"/>
      <c r="D69" s="205"/>
      <c r="E69" s="87"/>
      <c r="F69" s="68">
        <f t="shared" si="1"/>
        <v>0</v>
      </c>
      <c r="G69" s="89" t="s">
        <v>193</v>
      </c>
      <c r="I69" s="89"/>
    </row>
    <row r="70" spans="1:9" s="78" customFormat="1" hidden="1">
      <c r="A70" s="351"/>
      <c r="B70" s="87"/>
      <c r="C70" s="87"/>
      <c r="D70" s="205"/>
      <c r="E70" s="87"/>
      <c r="F70" s="68">
        <f t="shared" si="0"/>
        <v>0</v>
      </c>
      <c r="G70" s="89" t="s">
        <v>193</v>
      </c>
      <c r="I70" s="89"/>
    </row>
    <row r="71" spans="1:9" s="78" customFormat="1" hidden="1">
      <c r="A71" s="351"/>
      <c r="B71" s="87"/>
      <c r="C71" s="87"/>
      <c r="D71" s="205"/>
      <c r="E71" s="87"/>
      <c r="F71" s="68">
        <f t="shared" si="0"/>
        <v>0</v>
      </c>
      <c r="G71" s="89" t="s">
        <v>193</v>
      </c>
      <c r="I71" s="89"/>
    </row>
    <row r="72" spans="1:9" s="78" customFormat="1" hidden="1">
      <c r="A72" s="351"/>
      <c r="B72" s="87"/>
      <c r="C72" s="87"/>
      <c r="D72" s="205"/>
      <c r="E72" s="87"/>
      <c r="F72" s="68">
        <f t="shared" si="0"/>
        <v>0</v>
      </c>
      <c r="G72" s="89" t="s">
        <v>193</v>
      </c>
      <c r="I72" s="89"/>
    </row>
    <row r="73" spans="1:9" s="78" customFormat="1" hidden="1">
      <c r="A73" s="351"/>
      <c r="B73" s="87"/>
      <c r="C73" s="87"/>
      <c r="D73" s="205"/>
      <c r="E73" s="87"/>
      <c r="F73" s="68">
        <f t="shared" si="0"/>
        <v>0</v>
      </c>
      <c r="G73" s="89" t="s">
        <v>193</v>
      </c>
      <c r="I73" s="89"/>
    </row>
    <row r="74" spans="1:9" s="78" customFormat="1" hidden="1">
      <c r="A74" s="351"/>
      <c r="B74" s="87"/>
      <c r="C74" s="87"/>
      <c r="D74" s="205"/>
      <c r="E74" s="87"/>
      <c r="F74" s="68">
        <f t="shared" si="0"/>
        <v>0</v>
      </c>
      <c r="G74" s="89" t="s">
        <v>193</v>
      </c>
      <c r="I74" s="89"/>
    </row>
    <row r="75" spans="1:9" s="78" customFormat="1" hidden="1">
      <c r="A75" s="351"/>
      <c r="B75" s="87"/>
      <c r="C75" s="87"/>
      <c r="D75" s="205"/>
      <c r="E75" s="87"/>
      <c r="F75" s="68">
        <f t="shared" si="0"/>
        <v>0</v>
      </c>
      <c r="G75" s="89" t="s">
        <v>193</v>
      </c>
      <c r="I75" s="89"/>
    </row>
    <row r="76" spans="1:9" s="78" customFormat="1" hidden="1">
      <c r="A76" s="351"/>
      <c r="B76" s="87"/>
      <c r="C76" s="87"/>
      <c r="D76" s="205"/>
      <c r="E76" s="87"/>
      <c r="F76" s="68">
        <f t="shared" si="0"/>
        <v>0</v>
      </c>
      <c r="G76" s="89" t="s">
        <v>193</v>
      </c>
      <c r="I76" s="89"/>
    </row>
    <row r="77" spans="1:9" s="78" customFormat="1" hidden="1">
      <c r="A77" s="351"/>
      <c r="B77" s="87"/>
      <c r="C77" s="87"/>
      <c r="D77" s="205"/>
      <c r="E77" s="87"/>
      <c r="F77" s="68">
        <f t="shared" si="0"/>
        <v>0</v>
      </c>
      <c r="G77" s="89" t="s">
        <v>193</v>
      </c>
      <c r="I77" s="89"/>
    </row>
    <row r="78" spans="1:9" s="78" customFormat="1" hidden="1">
      <c r="A78" s="351"/>
      <c r="B78" s="87"/>
      <c r="C78" s="87"/>
      <c r="D78" s="205"/>
      <c r="E78" s="87"/>
      <c r="F78" s="68">
        <f t="shared" si="0"/>
        <v>0</v>
      </c>
      <c r="G78" s="89" t="s">
        <v>193</v>
      </c>
      <c r="I78" s="89"/>
    </row>
    <row r="79" spans="1:9" s="78" customFormat="1" hidden="1">
      <c r="A79" s="351"/>
      <c r="B79" s="87"/>
      <c r="C79" s="87"/>
      <c r="D79" s="205"/>
      <c r="E79" s="87"/>
      <c r="F79" s="68">
        <f t="shared" si="0"/>
        <v>0</v>
      </c>
      <c r="G79" s="89" t="s">
        <v>193</v>
      </c>
      <c r="I79" s="89"/>
    </row>
    <row r="80" spans="1:9" s="78" customFormat="1" hidden="1">
      <c r="A80" s="351"/>
      <c r="B80" s="87"/>
      <c r="C80" s="87"/>
      <c r="D80" s="205"/>
      <c r="E80" s="87"/>
      <c r="F80" s="68">
        <f t="shared" si="0"/>
        <v>0</v>
      </c>
      <c r="G80" s="89" t="s">
        <v>193</v>
      </c>
      <c r="I80" s="89"/>
    </row>
    <row r="81" spans="1:9" s="78" customFormat="1" hidden="1">
      <c r="A81" s="351"/>
      <c r="B81" s="87"/>
      <c r="C81" s="87"/>
      <c r="D81" s="205"/>
      <c r="E81" s="87"/>
      <c r="F81" s="68">
        <f t="shared" si="0"/>
        <v>0</v>
      </c>
      <c r="G81" s="89" t="s">
        <v>193</v>
      </c>
      <c r="I81" s="89"/>
    </row>
    <row r="82" spans="1:9" s="78" customFormat="1" hidden="1">
      <c r="A82" s="351"/>
      <c r="B82" s="87"/>
      <c r="C82" s="87"/>
      <c r="D82" s="205"/>
      <c r="E82" s="87"/>
      <c r="F82" s="68">
        <f t="shared" si="0"/>
        <v>0</v>
      </c>
      <c r="G82" s="89" t="s">
        <v>193</v>
      </c>
      <c r="I82" s="89"/>
    </row>
    <row r="83" spans="1:9" s="78" customFormat="1" hidden="1">
      <c r="A83" s="351"/>
      <c r="B83" s="87"/>
      <c r="C83" s="87"/>
      <c r="D83" s="205"/>
      <c r="E83" s="87"/>
      <c r="F83" s="68">
        <f t="shared" si="0"/>
        <v>0</v>
      </c>
      <c r="G83" s="89" t="s">
        <v>193</v>
      </c>
      <c r="I83" s="89"/>
    </row>
    <row r="84" spans="1:9" s="78" customFormat="1" hidden="1">
      <c r="A84" s="351"/>
      <c r="B84" s="87"/>
      <c r="C84" s="87"/>
      <c r="D84" s="205"/>
      <c r="E84" s="87"/>
      <c r="F84" s="68">
        <f t="shared" si="0"/>
        <v>0</v>
      </c>
      <c r="G84" s="89" t="s">
        <v>193</v>
      </c>
      <c r="I84" s="89"/>
    </row>
    <row r="85" spans="1:9" s="78" customFormat="1" hidden="1">
      <c r="A85" s="351"/>
      <c r="B85" s="87"/>
      <c r="C85" s="87"/>
      <c r="D85" s="205"/>
      <c r="E85" s="87"/>
      <c r="F85" s="68">
        <f t="shared" si="0"/>
        <v>0</v>
      </c>
      <c r="G85" s="89" t="s">
        <v>193</v>
      </c>
      <c r="I85" s="89"/>
    </row>
    <row r="86" spans="1:9" s="78" customFormat="1" hidden="1">
      <c r="A86" s="351"/>
      <c r="B86" s="87"/>
      <c r="C86" s="87"/>
      <c r="D86" s="205"/>
      <c r="E86" s="87"/>
      <c r="F86" s="68">
        <f t="shared" ref="F86:F101" si="2">ROUND(+B86*D86*E86,2)</f>
        <v>0</v>
      </c>
      <c r="G86" s="89" t="s">
        <v>193</v>
      </c>
      <c r="I86" s="89"/>
    </row>
    <row r="87" spans="1:9" s="78" customFormat="1" hidden="1">
      <c r="A87" s="351"/>
      <c r="B87" s="87"/>
      <c r="C87" s="87"/>
      <c r="D87" s="205"/>
      <c r="E87" s="87"/>
      <c r="F87" s="68">
        <f t="shared" si="2"/>
        <v>0</v>
      </c>
      <c r="G87" s="89" t="s">
        <v>193</v>
      </c>
      <c r="I87" s="89"/>
    </row>
    <row r="88" spans="1:9" s="78" customFormat="1" hidden="1">
      <c r="A88" s="351"/>
      <c r="B88" s="87"/>
      <c r="C88" s="87"/>
      <c r="D88" s="205"/>
      <c r="E88" s="87"/>
      <c r="F88" s="68">
        <f t="shared" si="2"/>
        <v>0</v>
      </c>
      <c r="G88" s="89" t="s">
        <v>193</v>
      </c>
      <c r="I88" s="89"/>
    </row>
    <row r="89" spans="1:9" s="78" customFormat="1" hidden="1">
      <c r="A89" s="351"/>
      <c r="B89" s="87"/>
      <c r="C89" s="87"/>
      <c r="D89" s="205"/>
      <c r="E89" s="87"/>
      <c r="F89" s="68">
        <f t="shared" si="2"/>
        <v>0</v>
      </c>
      <c r="G89" s="89" t="s">
        <v>193</v>
      </c>
      <c r="I89" s="89"/>
    </row>
    <row r="90" spans="1:9" s="78" customFormat="1" hidden="1">
      <c r="A90" s="351"/>
      <c r="B90" s="87"/>
      <c r="C90" s="87"/>
      <c r="D90" s="205"/>
      <c r="E90" s="87"/>
      <c r="F90" s="68">
        <f t="shared" si="2"/>
        <v>0</v>
      </c>
      <c r="G90" s="89" t="s">
        <v>193</v>
      </c>
      <c r="I90" s="89"/>
    </row>
    <row r="91" spans="1:9" s="78" customFormat="1" hidden="1">
      <c r="A91" s="351"/>
      <c r="B91" s="87"/>
      <c r="C91" s="87"/>
      <c r="D91" s="205"/>
      <c r="E91" s="87"/>
      <c r="F91" s="68">
        <f t="shared" si="2"/>
        <v>0</v>
      </c>
      <c r="G91" s="89" t="s">
        <v>193</v>
      </c>
      <c r="I91" s="89"/>
    </row>
    <row r="92" spans="1:9" s="78" customFormat="1" hidden="1">
      <c r="A92" s="351"/>
      <c r="B92" s="87"/>
      <c r="C92" s="87"/>
      <c r="D92" s="205"/>
      <c r="E92" s="87"/>
      <c r="F92" s="68">
        <f t="shared" si="2"/>
        <v>0</v>
      </c>
      <c r="G92" s="89" t="s">
        <v>193</v>
      </c>
      <c r="I92" s="89"/>
    </row>
    <row r="93" spans="1:9" s="78" customFormat="1" hidden="1">
      <c r="A93" s="351"/>
      <c r="B93" s="87"/>
      <c r="C93" s="87"/>
      <c r="D93" s="205"/>
      <c r="E93" s="87"/>
      <c r="F93" s="68">
        <f t="shared" si="2"/>
        <v>0</v>
      </c>
      <c r="G93" s="89" t="s">
        <v>193</v>
      </c>
      <c r="I93" s="89"/>
    </row>
    <row r="94" spans="1:9" s="78" customFormat="1" hidden="1">
      <c r="A94" s="351"/>
      <c r="B94" s="87"/>
      <c r="C94" s="87"/>
      <c r="D94" s="205"/>
      <c r="E94" s="87"/>
      <c r="F94" s="68">
        <f t="shared" si="2"/>
        <v>0</v>
      </c>
      <c r="G94" s="89" t="s">
        <v>193</v>
      </c>
      <c r="I94" s="89"/>
    </row>
    <row r="95" spans="1:9" s="78" customFormat="1" hidden="1">
      <c r="A95" s="351"/>
      <c r="B95" s="87"/>
      <c r="C95" s="87"/>
      <c r="D95" s="205"/>
      <c r="E95" s="87"/>
      <c r="F95" s="68">
        <f t="shared" si="2"/>
        <v>0</v>
      </c>
      <c r="G95" s="89" t="s">
        <v>193</v>
      </c>
      <c r="I95" s="89"/>
    </row>
    <row r="96" spans="1:9" s="78" customFormat="1" hidden="1">
      <c r="A96" s="351"/>
      <c r="B96" s="87"/>
      <c r="C96" s="87"/>
      <c r="D96" s="205"/>
      <c r="E96" s="87"/>
      <c r="F96" s="68">
        <f t="shared" si="2"/>
        <v>0</v>
      </c>
      <c r="G96" s="89" t="s">
        <v>193</v>
      </c>
      <c r="I96" s="89"/>
    </row>
    <row r="97" spans="1:9" s="78" customFormat="1" hidden="1">
      <c r="A97" s="351"/>
      <c r="B97" s="87"/>
      <c r="C97" s="87"/>
      <c r="D97" s="205"/>
      <c r="E97" s="87"/>
      <c r="F97" s="68">
        <f t="shared" si="2"/>
        <v>0</v>
      </c>
      <c r="G97" s="89" t="s">
        <v>193</v>
      </c>
      <c r="I97" s="89"/>
    </row>
    <row r="98" spans="1:9" s="78" customFormat="1" hidden="1">
      <c r="A98" s="351"/>
      <c r="B98" s="87"/>
      <c r="C98" s="87"/>
      <c r="D98" s="205"/>
      <c r="E98" s="87"/>
      <c r="F98" s="68">
        <f t="shared" si="2"/>
        <v>0</v>
      </c>
      <c r="G98" s="89" t="s">
        <v>193</v>
      </c>
      <c r="I98" s="89"/>
    </row>
    <row r="99" spans="1:9" s="78" customFormat="1" hidden="1">
      <c r="A99" s="351"/>
      <c r="B99" s="87"/>
      <c r="C99" s="87"/>
      <c r="D99" s="205"/>
      <c r="E99" s="87"/>
      <c r="F99" s="68">
        <f t="shared" si="2"/>
        <v>0</v>
      </c>
      <c r="G99" s="89" t="s">
        <v>193</v>
      </c>
      <c r="I99" s="89"/>
    </row>
    <row r="100" spans="1:9" s="78" customFormat="1" hidden="1">
      <c r="A100" s="351"/>
      <c r="B100" s="87"/>
      <c r="C100" s="87"/>
      <c r="D100" s="205"/>
      <c r="E100" s="87"/>
      <c r="F100" s="68">
        <f t="shared" si="2"/>
        <v>0</v>
      </c>
      <c r="G100" s="89" t="s">
        <v>193</v>
      </c>
      <c r="I100" s="89"/>
    </row>
    <row r="101" spans="1:9" s="78" customFormat="1" hidden="1">
      <c r="A101" s="351"/>
      <c r="B101" s="87"/>
      <c r="C101" s="87"/>
      <c r="D101" s="205"/>
      <c r="E101" s="87"/>
      <c r="F101" s="68">
        <f t="shared" si="2"/>
        <v>0</v>
      </c>
      <c r="G101" s="89" t="s">
        <v>193</v>
      </c>
      <c r="I101" s="89"/>
    </row>
    <row r="102" spans="1:9" s="78" customFormat="1" hidden="1">
      <c r="A102" s="351"/>
      <c r="B102" s="87"/>
      <c r="C102" s="87"/>
      <c r="D102" s="205"/>
      <c r="E102" s="87"/>
      <c r="F102" s="68">
        <f t="shared" ref="F102:F117" si="3">ROUND(+B102*D102*E102,2)</f>
        <v>0</v>
      </c>
      <c r="G102" s="89" t="s">
        <v>193</v>
      </c>
      <c r="I102" s="89"/>
    </row>
    <row r="103" spans="1:9" s="78" customFormat="1" hidden="1">
      <c r="A103" s="351"/>
      <c r="B103" s="87"/>
      <c r="C103" s="87"/>
      <c r="D103" s="205"/>
      <c r="E103" s="87"/>
      <c r="F103" s="68">
        <f t="shared" si="3"/>
        <v>0</v>
      </c>
      <c r="G103" s="89" t="s">
        <v>193</v>
      </c>
      <c r="I103" s="89"/>
    </row>
    <row r="104" spans="1:9" s="78" customFormat="1" hidden="1">
      <c r="A104" s="351"/>
      <c r="B104" s="87"/>
      <c r="C104" s="87"/>
      <c r="D104" s="205"/>
      <c r="E104" s="87"/>
      <c r="F104" s="68">
        <f t="shared" si="3"/>
        <v>0</v>
      </c>
      <c r="G104" s="89" t="s">
        <v>193</v>
      </c>
      <c r="I104" s="89"/>
    </row>
    <row r="105" spans="1:9" s="78" customFormat="1" hidden="1">
      <c r="A105" s="351"/>
      <c r="B105" s="87"/>
      <c r="C105" s="87"/>
      <c r="D105" s="205"/>
      <c r="E105" s="87"/>
      <c r="F105" s="68">
        <f t="shared" si="3"/>
        <v>0</v>
      </c>
      <c r="G105" s="89" t="s">
        <v>193</v>
      </c>
      <c r="I105" s="89"/>
    </row>
    <row r="106" spans="1:9" s="78" customFormat="1" hidden="1">
      <c r="A106" s="351"/>
      <c r="B106" s="87"/>
      <c r="C106" s="87"/>
      <c r="D106" s="205"/>
      <c r="E106" s="87"/>
      <c r="F106" s="68">
        <f t="shared" si="3"/>
        <v>0</v>
      </c>
      <c r="G106" s="89" t="s">
        <v>193</v>
      </c>
      <c r="I106" s="89"/>
    </row>
    <row r="107" spans="1:9" s="78" customFormat="1" hidden="1">
      <c r="A107" s="351"/>
      <c r="B107" s="87"/>
      <c r="C107" s="87"/>
      <c r="D107" s="205"/>
      <c r="E107" s="87"/>
      <c r="F107" s="68">
        <f t="shared" si="3"/>
        <v>0</v>
      </c>
      <c r="G107" s="89" t="s">
        <v>193</v>
      </c>
      <c r="I107" s="89"/>
    </row>
    <row r="108" spans="1:9" s="78" customFormat="1" hidden="1">
      <c r="A108" s="351"/>
      <c r="B108" s="87"/>
      <c r="C108" s="87"/>
      <c r="D108" s="205"/>
      <c r="E108" s="87"/>
      <c r="F108" s="68">
        <f t="shared" si="3"/>
        <v>0</v>
      </c>
      <c r="G108" s="89" t="s">
        <v>193</v>
      </c>
      <c r="I108" s="89"/>
    </row>
    <row r="109" spans="1:9" s="78" customFormat="1" hidden="1">
      <c r="A109" s="351"/>
      <c r="B109" s="87"/>
      <c r="C109" s="87"/>
      <c r="D109" s="205"/>
      <c r="E109" s="87"/>
      <c r="F109" s="68">
        <f t="shared" si="3"/>
        <v>0</v>
      </c>
      <c r="G109" s="89" t="s">
        <v>193</v>
      </c>
      <c r="I109" s="89"/>
    </row>
    <row r="110" spans="1:9" s="78" customFormat="1" hidden="1">
      <c r="A110" s="351"/>
      <c r="B110" s="87"/>
      <c r="C110" s="87"/>
      <c r="D110" s="205"/>
      <c r="E110" s="87"/>
      <c r="F110" s="68">
        <f t="shared" si="3"/>
        <v>0</v>
      </c>
      <c r="G110" s="89" t="s">
        <v>193</v>
      </c>
      <c r="I110" s="89"/>
    </row>
    <row r="111" spans="1:9" s="78" customFormat="1" hidden="1">
      <c r="A111" s="351"/>
      <c r="B111" s="87"/>
      <c r="C111" s="87"/>
      <c r="D111" s="205"/>
      <c r="E111" s="87"/>
      <c r="F111" s="68">
        <f t="shared" si="3"/>
        <v>0</v>
      </c>
      <c r="G111" s="89" t="s">
        <v>193</v>
      </c>
      <c r="I111" s="89"/>
    </row>
    <row r="112" spans="1:9" s="78" customFormat="1" hidden="1">
      <c r="A112" s="351"/>
      <c r="B112" s="87"/>
      <c r="C112" s="87"/>
      <c r="D112" s="205"/>
      <c r="E112" s="87"/>
      <c r="F112" s="68">
        <f t="shared" si="3"/>
        <v>0</v>
      </c>
      <c r="G112" s="89" t="s">
        <v>193</v>
      </c>
      <c r="I112" s="89"/>
    </row>
    <row r="113" spans="1:9" s="78" customFormat="1" hidden="1">
      <c r="A113" s="351"/>
      <c r="B113" s="87"/>
      <c r="C113" s="87"/>
      <c r="D113" s="205"/>
      <c r="E113" s="87"/>
      <c r="F113" s="68">
        <f t="shared" si="3"/>
        <v>0</v>
      </c>
      <c r="G113" s="89" t="s">
        <v>193</v>
      </c>
      <c r="I113" s="89"/>
    </row>
    <row r="114" spans="1:9" s="78" customFormat="1" hidden="1">
      <c r="A114" s="351"/>
      <c r="B114" s="87"/>
      <c r="C114" s="87"/>
      <c r="D114" s="205"/>
      <c r="E114" s="87"/>
      <c r="F114" s="68">
        <f t="shared" si="3"/>
        <v>0</v>
      </c>
      <c r="G114" s="89" t="s">
        <v>193</v>
      </c>
      <c r="I114" s="89"/>
    </row>
    <row r="115" spans="1:9" s="78" customFormat="1" hidden="1">
      <c r="A115" s="351"/>
      <c r="B115" s="87"/>
      <c r="C115" s="87"/>
      <c r="D115" s="205"/>
      <c r="E115" s="87"/>
      <c r="F115" s="68">
        <f t="shared" si="3"/>
        <v>0</v>
      </c>
      <c r="G115" s="89" t="s">
        <v>193</v>
      </c>
      <c r="I115" s="89"/>
    </row>
    <row r="116" spans="1:9" s="78" customFormat="1" hidden="1">
      <c r="A116" s="351"/>
      <c r="B116" s="87"/>
      <c r="C116" s="87"/>
      <c r="D116" s="205"/>
      <c r="E116" s="87"/>
      <c r="F116" s="68">
        <f t="shared" si="3"/>
        <v>0</v>
      </c>
      <c r="G116" s="89" t="s">
        <v>193</v>
      </c>
      <c r="I116" s="89"/>
    </row>
    <row r="117" spans="1:9" s="78" customFormat="1" hidden="1">
      <c r="A117" s="351"/>
      <c r="B117" s="87"/>
      <c r="C117" s="87"/>
      <c r="D117" s="205"/>
      <c r="E117" s="87"/>
      <c r="F117" s="68">
        <f t="shared" si="3"/>
        <v>0</v>
      </c>
      <c r="G117" s="89" t="s">
        <v>193</v>
      </c>
      <c r="I117" s="89"/>
    </row>
    <row r="118" spans="1:9" s="78" customFormat="1" hidden="1">
      <c r="A118" s="351"/>
      <c r="B118" s="87"/>
      <c r="C118" s="87"/>
      <c r="D118" s="205"/>
      <c r="E118" s="87"/>
      <c r="F118" s="68">
        <f t="shared" si="0"/>
        <v>0</v>
      </c>
      <c r="G118" s="89" t="s">
        <v>193</v>
      </c>
      <c r="I118" s="89"/>
    </row>
    <row r="119" spans="1:9" s="78" customFormat="1" hidden="1">
      <c r="A119" s="351"/>
      <c r="B119" s="87"/>
      <c r="C119" s="87"/>
      <c r="D119" s="205"/>
      <c r="E119" s="87"/>
      <c r="F119" s="68">
        <f t="shared" si="0"/>
        <v>0</v>
      </c>
      <c r="G119" s="89" t="s">
        <v>193</v>
      </c>
      <c r="I119" s="89"/>
    </row>
    <row r="120" spans="1:9" s="78" customFormat="1" hidden="1">
      <c r="A120" s="351"/>
      <c r="B120" s="87"/>
      <c r="C120" s="87"/>
      <c r="D120" s="205"/>
      <c r="E120" s="87"/>
      <c r="F120" s="68">
        <f t="shared" si="0"/>
        <v>0</v>
      </c>
      <c r="G120" s="89" t="s">
        <v>193</v>
      </c>
      <c r="I120" s="89"/>
    </row>
    <row r="121" spans="1:9" s="78" customFormat="1" hidden="1">
      <c r="A121" s="351"/>
      <c r="B121" s="87"/>
      <c r="C121" s="87"/>
      <c r="D121" s="205"/>
      <c r="E121" s="87"/>
      <c r="F121" s="68">
        <f t="shared" si="0"/>
        <v>0</v>
      </c>
      <c r="G121" s="89" t="s">
        <v>193</v>
      </c>
      <c r="I121" s="89"/>
    </row>
    <row r="122" spans="1:9" s="78" customFormat="1" hidden="1">
      <c r="A122" s="351"/>
      <c r="B122" s="87"/>
      <c r="C122" s="87"/>
      <c r="D122" s="205"/>
      <c r="E122" s="87"/>
      <c r="F122" s="68">
        <f t="shared" ref="F122:F125" si="4">ROUND(+B122*D122*E122,2)</f>
        <v>0</v>
      </c>
      <c r="G122" s="89" t="s">
        <v>193</v>
      </c>
      <c r="I122" s="89"/>
    </row>
    <row r="123" spans="1:9" s="78" customFormat="1" hidden="1">
      <c r="A123" s="351"/>
      <c r="B123" s="87"/>
      <c r="C123" s="87"/>
      <c r="D123" s="205"/>
      <c r="E123" s="87"/>
      <c r="F123" s="68">
        <f t="shared" si="4"/>
        <v>0</v>
      </c>
      <c r="G123" s="89" t="s">
        <v>193</v>
      </c>
      <c r="I123" s="89"/>
    </row>
    <row r="124" spans="1:9" s="78" customFormat="1" hidden="1">
      <c r="A124" s="351"/>
      <c r="B124" s="87"/>
      <c r="C124" s="87"/>
      <c r="D124" s="205"/>
      <c r="E124" s="87"/>
      <c r="F124" s="68">
        <f t="shared" si="4"/>
        <v>0</v>
      </c>
      <c r="G124" s="89" t="s">
        <v>193</v>
      </c>
      <c r="I124" s="89"/>
    </row>
    <row r="125" spans="1:9" s="78" customFormat="1" hidden="1">
      <c r="A125" s="351"/>
      <c r="B125" s="87"/>
      <c r="C125" s="87"/>
      <c r="D125" s="205"/>
      <c r="E125" s="87"/>
      <c r="F125" s="68">
        <f t="shared" si="4"/>
        <v>0</v>
      </c>
      <c r="G125" s="89" t="s">
        <v>193</v>
      </c>
      <c r="I125" s="89"/>
    </row>
    <row r="126" spans="1:9" s="78" customFormat="1" hidden="1">
      <c r="A126" s="351"/>
      <c r="B126" s="87"/>
      <c r="C126" s="87"/>
      <c r="D126" s="205"/>
      <c r="E126" s="87"/>
      <c r="F126" s="68">
        <f t="shared" ref="F126:F129" si="5">ROUND(+B126*D126*E126,2)</f>
        <v>0</v>
      </c>
      <c r="G126" s="89" t="s">
        <v>193</v>
      </c>
      <c r="I126" s="89"/>
    </row>
    <row r="127" spans="1:9" s="78" customFormat="1" hidden="1">
      <c r="A127" s="351"/>
      <c r="B127" s="87"/>
      <c r="C127" s="87"/>
      <c r="D127" s="205"/>
      <c r="E127" s="87"/>
      <c r="F127" s="68">
        <f t="shared" si="5"/>
        <v>0</v>
      </c>
      <c r="G127" s="89" t="s">
        <v>193</v>
      </c>
      <c r="I127" s="89"/>
    </row>
    <row r="128" spans="1:9" s="78" customFormat="1" hidden="1">
      <c r="A128" s="351"/>
      <c r="B128" s="87"/>
      <c r="C128" s="87"/>
      <c r="D128" s="205"/>
      <c r="E128" s="87"/>
      <c r="F128" s="68">
        <f t="shared" si="5"/>
        <v>0</v>
      </c>
      <c r="G128" s="89" t="s">
        <v>193</v>
      </c>
      <c r="I128" s="89"/>
    </row>
    <row r="129" spans="1:9" s="78" customFormat="1" hidden="1">
      <c r="A129" s="351"/>
      <c r="B129" s="87"/>
      <c r="C129" s="87"/>
      <c r="D129" s="205"/>
      <c r="E129" s="87"/>
      <c r="F129" s="68">
        <f t="shared" si="5"/>
        <v>0</v>
      </c>
      <c r="G129" s="89" t="s">
        <v>193</v>
      </c>
      <c r="I129" s="89"/>
    </row>
    <row r="130" spans="1:9" s="78" customFormat="1" hidden="1">
      <c r="A130" s="351"/>
      <c r="B130" s="87"/>
      <c r="C130" s="87"/>
      <c r="D130" s="205"/>
      <c r="E130" s="87"/>
      <c r="F130" s="68">
        <f t="shared" si="0"/>
        <v>0</v>
      </c>
      <c r="G130" s="89" t="s">
        <v>193</v>
      </c>
      <c r="I130" s="89"/>
    </row>
    <row r="131" spans="1:9" s="78" customFormat="1" hidden="1">
      <c r="A131" s="351"/>
      <c r="B131" s="87"/>
      <c r="C131" s="87"/>
      <c r="D131" s="205"/>
      <c r="E131" s="87"/>
      <c r="F131" s="68">
        <f t="shared" ref="F131" si="6">ROUND(+B131*D131*E131,2)</f>
        <v>0</v>
      </c>
      <c r="G131" s="89" t="s">
        <v>193</v>
      </c>
      <c r="I131" s="89"/>
    </row>
    <row r="132" spans="1:9" s="78" customFormat="1" hidden="1">
      <c r="A132" s="351"/>
      <c r="B132" s="87"/>
      <c r="C132" s="87"/>
      <c r="D132" s="205"/>
      <c r="E132" s="87"/>
      <c r="F132" s="68">
        <f t="shared" ref="F132" si="7">ROUND(+B132*D132*E132,2)</f>
        <v>0</v>
      </c>
      <c r="G132" s="89" t="s">
        <v>193</v>
      </c>
      <c r="I132" s="89"/>
    </row>
    <row r="133" spans="1:9" s="78" customFormat="1" hidden="1">
      <c r="A133" s="351"/>
      <c r="B133" s="87"/>
      <c r="C133" s="87"/>
      <c r="D133" s="205"/>
      <c r="E133" s="87"/>
      <c r="F133" s="68">
        <f t="shared" si="0"/>
        <v>0</v>
      </c>
      <c r="G133" s="89" t="s">
        <v>193</v>
      </c>
      <c r="I133" s="89"/>
    </row>
    <row r="134" spans="1:9" s="78" customFormat="1">
      <c r="A134" s="351"/>
      <c r="B134" s="87"/>
      <c r="C134" s="87"/>
      <c r="D134" s="205"/>
      <c r="E134" s="87"/>
      <c r="F134" s="215">
        <f>ROUND(+B134*D134*E134,2)</f>
        <v>0</v>
      </c>
      <c r="G134" s="89" t="s">
        <v>193</v>
      </c>
      <c r="I134" s="89"/>
    </row>
    <row r="135" spans="1:9" s="78" customFormat="1">
      <c r="A135" s="351"/>
      <c r="D135" s="162"/>
      <c r="E135" s="172" t="s">
        <v>194</v>
      </c>
      <c r="F135" s="224">
        <f>ROUND(SUBTOTAL(109,F5:F134),2)</f>
        <v>0</v>
      </c>
      <c r="G135" s="89" t="s">
        <v>193</v>
      </c>
      <c r="I135" s="349" t="s">
        <v>210</v>
      </c>
    </row>
    <row r="136" spans="1:9" s="78" customFormat="1">
      <c r="A136" s="351"/>
      <c r="D136" s="116"/>
      <c r="F136" s="220"/>
      <c r="G136" s="89" t="s">
        <v>196</v>
      </c>
    </row>
    <row r="137" spans="1:9" s="78" customFormat="1">
      <c r="A137" s="351"/>
      <c r="B137" s="87"/>
      <c r="C137" s="87"/>
      <c r="D137" s="205"/>
      <c r="E137" s="87"/>
      <c r="F137" s="68">
        <f>ROUND(+B137*D137*E137,2)</f>
        <v>0</v>
      </c>
      <c r="G137" s="89" t="s">
        <v>196</v>
      </c>
    </row>
    <row r="138" spans="1:9" s="78" customFormat="1">
      <c r="A138" s="351"/>
      <c r="B138" s="87"/>
      <c r="C138" s="87"/>
      <c r="D138" s="205"/>
      <c r="E138" s="87"/>
      <c r="F138" s="68">
        <f t="shared" ref="F138:F201" si="8">ROUND(+B138*D138*E138,2)</f>
        <v>0</v>
      </c>
      <c r="G138" s="89" t="s">
        <v>196</v>
      </c>
      <c r="I138" s="89"/>
    </row>
    <row r="139" spans="1:9" s="78" customFormat="1">
      <c r="A139" s="351"/>
      <c r="B139" s="87"/>
      <c r="C139" s="87"/>
      <c r="D139" s="205"/>
      <c r="E139" s="87"/>
      <c r="F139" s="68">
        <f t="shared" si="8"/>
        <v>0</v>
      </c>
      <c r="G139" s="89" t="s">
        <v>196</v>
      </c>
      <c r="I139" s="89"/>
    </row>
    <row r="140" spans="1:9" s="78" customFormat="1" hidden="1">
      <c r="A140" s="351"/>
      <c r="B140" s="87"/>
      <c r="C140" s="87"/>
      <c r="D140" s="205"/>
      <c r="E140" s="87"/>
      <c r="F140" s="68">
        <f t="shared" si="8"/>
        <v>0</v>
      </c>
      <c r="G140" s="89" t="s">
        <v>196</v>
      </c>
      <c r="I140" s="89"/>
    </row>
    <row r="141" spans="1:9" s="78" customFormat="1" hidden="1">
      <c r="A141" s="351"/>
      <c r="B141" s="87"/>
      <c r="C141" s="87"/>
      <c r="D141" s="205"/>
      <c r="E141" s="87"/>
      <c r="F141" s="68">
        <f t="shared" si="8"/>
        <v>0</v>
      </c>
      <c r="G141" s="89" t="s">
        <v>196</v>
      </c>
      <c r="I141" s="89"/>
    </row>
    <row r="142" spans="1:9" s="78" customFormat="1" hidden="1">
      <c r="A142" s="351"/>
      <c r="B142" s="87"/>
      <c r="C142" s="87"/>
      <c r="D142" s="205"/>
      <c r="E142" s="87"/>
      <c r="F142" s="68">
        <f t="shared" si="8"/>
        <v>0</v>
      </c>
      <c r="G142" s="89" t="s">
        <v>196</v>
      </c>
      <c r="I142" s="89"/>
    </row>
    <row r="143" spans="1:9" s="78" customFormat="1" hidden="1">
      <c r="A143" s="351"/>
      <c r="B143" s="87"/>
      <c r="C143" s="87"/>
      <c r="D143" s="205"/>
      <c r="E143" s="87"/>
      <c r="F143" s="68">
        <f t="shared" si="8"/>
        <v>0</v>
      </c>
      <c r="G143" s="89" t="s">
        <v>196</v>
      </c>
      <c r="I143" s="89"/>
    </row>
    <row r="144" spans="1:9" s="78" customFormat="1" hidden="1">
      <c r="A144" s="351"/>
      <c r="B144" s="87"/>
      <c r="C144" s="87"/>
      <c r="D144" s="205"/>
      <c r="E144" s="87"/>
      <c r="F144" s="68">
        <f t="shared" si="8"/>
        <v>0</v>
      </c>
      <c r="G144" s="89" t="s">
        <v>196</v>
      </c>
      <c r="I144" s="89"/>
    </row>
    <row r="145" spans="1:9" s="78" customFormat="1" hidden="1">
      <c r="A145" s="351"/>
      <c r="B145" s="87"/>
      <c r="C145" s="87"/>
      <c r="D145" s="205"/>
      <c r="E145" s="87"/>
      <c r="F145" s="68">
        <f t="shared" si="8"/>
        <v>0</v>
      </c>
      <c r="G145" s="89" t="s">
        <v>196</v>
      </c>
      <c r="I145" s="89"/>
    </row>
    <row r="146" spans="1:9" s="78" customFormat="1" hidden="1">
      <c r="A146" s="351"/>
      <c r="B146" s="87"/>
      <c r="C146" s="87"/>
      <c r="D146" s="205"/>
      <c r="E146" s="87"/>
      <c r="F146" s="68">
        <f t="shared" si="8"/>
        <v>0</v>
      </c>
      <c r="G146" s="89" t="s">
        <v>196</v>
      </c>
      <c r="I146" s="89"/>
    </row>
    <row r="147" spans="1:9" s="78" customFormat="1" hidden="1">
      <c r="A147" s="351"/>
      <c r="B147" s="87"/>
      <c r="C147" s="87"/>
      <c r="D147" s="205"/>
      <c r="E147" s="87"/>
      <c r="F147" s="68">
        <f t="shared" si="8"/>
        <v>0</v>
      </c>
      <c r="G147" s="89" t="s">
        <v>196</v>
      </c>
      <c r="I147" s="89"/>
    </row>
    <row r="148" spans="1:9" s="78" customFormat="1" hidden="1">
      <c r="A148" s="351"/>
      <c r="B148" s="87"/>
      <c r="C148" s="87"/>
      <c r="D148" s="205"/>
      <c r="E148" s="87"/>
      <c r="F148" s="68">
        <f t="shared" si="8"/>
        <v>0</v>
      </c>
      <c r="G148" s="89" t="s">
        <v>196</v>
      </c>
      <c r="I148" s="89"/>
    </row>
    <row r="149" spans="1:9" s="78" customFormat="1" hidden="1">
      <c r="A149" s="351"/>
      <c r="B149" s="87"/>
      <c r="C149" s="87"/>
      <c r="D149" s="205"/>
      <c r="E149" s="87"/>
      <c r="F149" s="68">
        <f t="shared" si="8"/>
        <v>0</v>
      </c>
      <c r="G149" s="89" t="s">
        <v>196</v>
      </c>
      <c r="I149" s="89"/>
    </row>
    <row r="150" spans="1:9" s="78" customFormat="1" hidden="1">
      <c r="A150" s="351"/>
      <c r="B150" s="87"/>
      <c r="C150" s="87"/>
      <c r="D150" s="205"/>
      <c r="E150" s="87"/>
      <c r="F150" s="68">
        <f t="shared" si="8"/>
        <v>0</v>
      </c>
      <c r="G150" s="89" t="s">
        <v>196</v>
      </c>
      <c r="I150" s="89"/>
    </row>
    <row r="151" spans="1:9" s="78" customFormat="1" hidden="1">
      <c r="A151" s="351"/>
      <c r="B151" s="87"/>
      <c r="C151" s="87"/>
      <c r="D151" s="205"/>
      <c r="E151" s="87"/>
      <c r="F151" s="68">
        <f t="shared" si="8"/>
        <v>0</v>
      </c>
      <c r="G151" s="89" t="s">
        <v>196</v>
      </c>
      <c r="I151" s="89"/>
    </row>
    <row r="152" spans="1:9" s="78" customFormat="1" hidden="1">
      <c r="A152" s="351"/>
      <c r="B152" s="87"/>
      <c r="C152" s="87"/>
      <c r="D152" s="205"/>
      <c r="E152" s="87"/>
      <c r="F152" s="68">
        <f t="shared" si="8"/>
        <v>0</v>
      </c>
      <c r="G152" s="89" t="s">
        <v>196</v>
      </c>
      <c r="I152" s="89"/>
    </row>
    <row r="153" spans="1:9" s="78" customFormat="1" hidden="1">
      <c r="A153" s="351"/>
      <c r="B153" s="87"/>
      <c r="C153" s="87"/>
      <c r="D153" s="205"/>
      <c r="E153" s="87"/>
      <c r="F153" s="68">
        <f t="shared" si="8"/>
        <v>0</v>
      </c>
      <c r="G153" s="89" t="s">
        <v>196</v>
      </c>
      <c r="I153" s="89"/>
    </row>
    <row r="154" spans="1:9" s="78" customFormat="1" hidden="1">
      <c r="A154" s="351"/>
      <c r="B154" s="87"/>
      <c r="C154" s="87"/>
      <c r="D154" s="205"/>
      <c r="E154" s="87"/>
      <c r="F154" s="68">
        <f t="shared" si="8"/>
        <v>0</v>
      </c>
      <c r="G154" s="89" t="s">
        <v>196</v>
      </c>
      <c r="I154" s="89"/>
    </row>
    <row r="155" spans="1:9" s="78" customFormat="1" hidden="1">
      <c r="A155" s="351"/>
      <c r="B155" s="87"/>
      <c r="C155" s="87"/>
      <c r="D155" s="205"/>
      <c r="E155" s="87"/>
      <c r="F155" s="68">
        <f t="shared" si="8"/>
        <v>0</v>
      </c>
      <c r="G155" s="89" t="s">
        <v>196</v>
      </c>
      <c r="I155" s="89"/>
    </row>
    <row r="156" spans="1:9" s="78" customFormat="1" hidden="1">
      <c r="A156" s="351"/>
      <c r="B156" s="87"/>
      <c r="C156" s="87"/>
      <c r="D156" s="205"/>
      <c r="E156" s="87"/>
      <c r="F156" s="68">
        <f t="shared" si="8"/>
        <v>0</v>
      </c>
      <c r="G156" s="89" t="s">
        <v>196</v>
      </c>
      <c r="I156" s="89"/>
    </row>
    <row r="157" spans="1:9" s="78" customFormat="1" hidden="1">
      <c r="A157" s="351"/>
      <c r="B157" s="87"/>
      <c r="C157" s="87"/>
      <c r="D157" s="205"/>
      <c r="E157" s="87"/>
      <c r="F157" s="68">
        <f t="shared" si="8"/>
        <v>0</v>
      </c>
      <c r="G157" s="89" t="s">
        <v>196</v>
      </c>
      <c r="I157" s="89"/>
    </row>
    <row r="158" spans="1:9" s="78" customFormat="1" hidden="1">
      <c r="A158" s="351"/>
      <c r="B158" s="87"/>
      <c r="C158" s="87"/>
      <c r="D158" s="205"/>
      <c r="E158" s="87"/>
      <c r="F158" s="68">
        <f t="shared" si="8"/>
        <v>0</v>
      </c>
      <c r="G158" s="89" t="s">
        <v>196</v>
      </c>
      <c r="I158" s="89"/>
    </row>
    <row r="159" spans="1:9" s="78" customFormat="1" hidden="1">
      <c r="A159" s="351"/>
      <c r="B159" s="87"/>
      <c r="C159" s="87"/>
      <c r="D159" s="205"/>
      <c r="E159" s="87"/>
      <c r="F159" s="68">
        <f t="shared" si="8"/>
        <v>0</v>
      </c>
      <c r="G159" s="89" t="s">
        <v>196</v>
      </c>
      <c r="I159" s="89"/>
    </row>
    <row r="160" spans="1:9" s="78" customFormat="1" hidden="1">
      <c r="A160" s="351"/>
      <c r="B160" s="87"/>
      <c r="C160" s="87"/>
      <c r="D160" s="205"/>
      <c r="E160" s="87"/>
      <c r="F160" s="68">
        <f t="shared" si="8"/>
        <v>0</v>
      </c>
      <c r="G160" s="89" t="s">
        <v>196</v>
      </c>
      <c r="I160" s="89"/>
    </row>
    <row r="161" spans="1:9" s="78" customFormat="1" hidden="1">
      <c r="A161" s="351"/>
      <c r="B161" s="87"/>
      <c r="C161" s="87"/>
      <c r="D161" s="205"/>
      <c r="E161" s="87"/>
      <c r="F161" s="68">
        <f t="shared" si="8"/>
        <v>0</v>
      </c>
      <c r="G161" s="89" t="s">
        <v>196</v>
      </c>
      <c r="I161" s="89"/>
    </row>
    <row r="162" spans="1:9" s="78" customFormat="1" hidden="1">
      <c r="A162" s="351"/>
      <c r="B162" s="87"/>
      <c r="C162" s="87"/>
      <c r="D162" s="205"/>
      <c r="E162" s="87"/>
      <c r="F162" s="68">
        <f t="shared" si="8"/>
        <v>0</v>
      </c>
      <c r="G162" s="89" t="s">
        <v>196</v>
      </c>
      <c r="I162" s="89"/>
    </row>
    <row r="163" spans="1:9" s="78" customFormat="1" hidden="1">
      <c r="A163" s="351"/>
      <c r="B163" s="87"/>
      <c r="C163" s="87"/>
      <c r="D163" s="205"/>
      <c r="E163" s="87"/>
      <c r="F163" s="68">
        <f t="shared" si="8"/>
        <v>0</v>
      </c>
      <c r="G163" s="89" t="s">
        <v>196</v>
      </c>
      <c r="I163" s="89"/>
    </row>
    <row r="164" spans="1:9" s="78" customFormat="1" hidden="1">
      <c r="A164" s="351"/>
      <c r="B164" s="87"/>
      <c r="C164" s="87"/>
      <c r="D164" s="205"/>
      <c r="E164" s="87"/>
      <c r="F164" s="68">
        <f t="shared" si="8"/>
        <v>0</v>
      </c>
      <c r="G164" s="89" t="s">
        <v>196</v>
      </c>
      <c r="I164" s="89"/>
    </row>
    <row r="165" spans="1:9" s="78" customFormat="1" hidden="1">
      <c r="A165" s="351"/>
      <c r="B165" s="87"/>
      <c r="C165" s="87"/>
      <c r="D165" s="205"/>
      <c r="E165" s="87"/>
      <c r="F165" s="68">
        <f t="shared" si="8"/>
        <v>0</v>
      </c>
      <c r="G165" s="89" t="s">
        <v>196</v>
      </c>
      <c r="I165" s="89"/>
    </row>
    <row r="166" spans="1:9" s="78" customFormat="1" hidden="1">
      <c r="A166" s="351"/>
      <c r="B166" s="87"/>
      <c r="C166" s="87"/>
      <c r="D166" s="205"/>
      <c r="E166" s="87"/>
      <c r="F166" s="68">
        <f t="shared" si="8"/>
        <v>0</v>
      </c>
      <c r="G166" s="89" t="s">
        <v>196</v>
      </c>
      <c r="I166" s="89"/>
    </row>
    <row r="167" spans="1:9" s="78" customFormat="1" hidden="1">
      <c r="A167" s="351"/>
      <c r="B167" s="87"/>
      <c r="C167" s="87"/>
      <c r="D167" s="205"/>
      <c r="E167" s="87"/>
      <c r="F167" s="68">
        <f t="shared" si="8"/>
        <v>0</v>
      </c>
      <c r="G167" s="89" t="s">
        <v>196</v>
      </c>
      <c r="I167" s="89"/>
    </row>
    <row r="168" spans="1:9" s="78" customFormat="1" hidden="1">
      <c r="A168" s="351"/>
      <c r="B168" s="87"/>
      <c r="C168" s="87"/>
      <c r="D168" s="205"/>
      <c r="E168" s="87"/>
      <c r="F168" s="68">
        <f t="shared" si="8"/>
        <v>0</v>
      </c>
      <c r="G168" s="89" t="s">
        <v>196</v>
      </c>
      <c r="I168" s="89"/>
    </row>
    <row r="169" spans="1:9" s="78" customFormat="1" hidden="1">
      <c r="A169" s="351"/>
      <c r="B169" s="87"/>
      <c r="C169" s="87"/>
      <c r="D169" s="205"/>
      <c r="E169" s="87"/>
      <c r="F169" s="68">
        <f t="shared" si="8"/>
        <v>0</v>
      </c>
      <c r="G169" s="89" t="s">
        <v>196</v>
      </c>
      <c r="I169" s="89"/>
    </row>
    <row r="170" spans="1:9" s="78" customFormat="1" hidden="1">
      <c r="A170" s="351"/>
      <c r="B170" s="87"/>
      <c r="C170" s="87"/>
      <c r="D170" s="205"/>
      <c r="E170" s="87"/>
      <c r="F170" s="68">
        <f t="shared" si="8"/>
        <v>0</v>
      </c>
      <c r="G170" s="89" t="s">
        <v>196</v>
      </c>
      <c r="I170" s="89"/>
    </row>
    <row r="171" spans="1:9" s="78" customFormat="1" hidden="1">
      <c r="A171" s="351"/>
      <c r="B171" s="87"/>
      <c r="C171" s="87"/>
      <c r="D171" s="205"/>
      <c r="E171" s="87"/>
      <c r="F171" s="68">
        <f t="shared" si="8"/>
        <v>0</v>
      </c>
      <c r="G171" s="89" t="s">
        <v>196</v>
      </c>
      <c r="I171" s="89"/>
    </row>
    <row r="172" spans="1:9" s="78" customFormat="1" hidden="1">
      <c r="A172" s="351"/>
      <c r="B172" s="87"/>
      <c r="C172" s="87"/>
      <c r="D172" s="205"/>
      <c r="E172" s="87"/>
      <c r="F172" s="68">
        <f t="shared" si="8"/>
        <v>0</v>
      </c>
      <c r="G172" s="89" t="s">
        <v>196</v>
      </c>
      <c r="I172" s="89"/>
    </row>
    <row r="173" spans="1:9" s="78" customFormat="1" hidden="1">
      <c r="A173" s="351"/>
      <c r="B173" s="87"/>
      <c r="C173" s="87"/>
      <c r="D173" s="205"/>
      <c r="E173" s="87"/>
      <c r="F173" s="68">
        <f t="shared" si="8"/>
        <v>0</v>
      </c>
      <c r="G173" s="89" t="s">
        <v>196</v>
      </c>
      <c r="I173" s="89"/>
    </row>
    <row r="174" spans="1:9" s="78" customFormat="1" hidden="1">
      <c r="A174" s="351"/>
      <c r="B174" s="87"/>
      <c r="C174" s="87"/>
      <c r="D174" s="205"/>
      <c r="E174" s="87"/>
      <c r="F174" s="68">
        <f t="shared" si="8"/>
        <v>0</v>
      </c>
      <c r="G174" s="89" t="s">
        <v>196</v>
      </c>
      <c r="I174" s="89"/>
    </row>
    <row r="175" spans="1:9" s="78" customFormat="1" hidden="1">
      <c r="A175" s="351"/>
      <c r="B175" s="87"/>
      <c r="C175" s="87"/>
      <c r="D175" s="205"/>
      <c r="E175" s="87"/>
      <c r="F175" s="68">
        <f t="shared" si="8"/>
        <v>0</v>
      </c>
      <c r="G175" s="89" t="s">
        <v>196</v>
      </c>
      <c r="I175" s="89"/>
    </row>
    <row r="176" spans="1:9" s="78" customFormat="1" hidden="1">
      <c r="A176" s="351"/>
      <c r="B176" s="87"/>
      <c r="C176" s="87"/>
      <c r="D176" s="205"/>
      <c r="E176" s="87"/>
      <c r="F176" s="68">
        <f t="shared" si="8"/>
        <v>0</v>
      </c>
      <c r="G176" s="89" t="s">
        <v>196</v>
      </c>
      <c r="I176" s="89"/>
    </row>
    <row r="177" spans="1:9" s="78" customFormat="1" hidden="1">
      <c r="A177" s="351"/>
      <c r="B177" s="87"/>
      <c r="C177" s="87"/>
      <c r="D177" s="205"/>
      <c r="E177" s="87"/>
      <c r="F177" s="68">
        <f t="shared" si="8"/>
        <v>0</v>
      </c>
      <c r="G177" s="89" t="s">
        <v>196</v>
      </c>
      <c r="I177" s="89"/>
    </row>
    <row r="178" spans="1:9" s="78" customFormat="1" hidden="1">
      <c r="A178" s="351"/>
      <c r="B178" s="87"/>
      <c r="C178" s="87"/>
      <c r="D178" s="205"/>
      <c r="E178" s="87"/>
      <c r="F178" s="68">
        <f t="shared" si="8"/>
        <v>0</v>
      </c>
      <c r="G178" s="89" t="s">
        <v>196</v>
      </c>
      <c r="I178" s="89"/>
    </row>
    <row r="179" spans="1:9" s="78" customFormat="1" hidden="1">
      <c r="A179" s="351"/>
      <c r="B179" s="87"/>
      <c r="C179" s="87"/>
      <c r="D179" s="205"/>
      <c r="E179" s="87"/>
      <c r="F179" s="68">
        <f t="shared" si="8"/>
        <v>0</v>
      </c>
      <c r="G179" s="89" t="s">
        <v>196</v>
      </c>
      <c r="I179" s="89"/>
    </row>
    <row r="180" spans="1:9" s="78" customFormat="1" hidden="1">
      <c r="A180" s="351"/>
      <c r="B180" s="87"/>
      <c r="C180" s="87"/>
      <c r="D180" s="205"/>
      <c r="E180" s="87"/>
      <c r="F180" s="68">
        <f t="shared" si="8"/>
        <v>0</v>
      </c>
      <c r="G180" s="89" t="s">
        <v>196</v>
      </c>
      <c r="I180" s="89"/>
    </row>
    <row r="181" spans="1:9" s="78" customFormat="1" hidden="1">
      <c r="A181" s="351"/>
      <c r="B181" s="87"/>
      <c r="C181" s="87"/>
      <c r="D181" s="205"/>
      <c r="E181" s="87"/>
      <c r="F181" s="68">
        <f t="shared" si="8"/>
        <v>0</v>
      </c>
      <c r="G181" s="89" t="s">
        <v>196</v>
      </c>
      <c r="I181" s="89"/>
    </row>
    <row r="182" spans="1:9" s="78" customFormat="1" hidden="1">
      <c r="A182" s="351"/>
      <c r="B182" s="87"/>
      <c r="C182" s="87"/>
      <c r="D182" s="205"/>
      <c r="E182" s="87"/>
      <c r="F182" s="68">
        <f t="shared" si="8"/>
        <v>0</v>
      </c>
      <c r="G182" s="89" t="s">
        <v>196</v>
      </c>
      <c r="I182" s="89"/>
    </row>
    <row r="183" spans="1:9" s="78" customFormat="1" hidden="1">
      <c r="A183" s="351"/>
      <c r="B183" s="87"/>
      <c r="C183" s="87"/>
      <c r="D183" s="205"/>
      <c r="E183" s="87"/>
      <c r="F183" s="68">
        <f t="shared" si="8"/>
        <v>0</v>
      </c>
      <c r="G183" s="89" t="s">
        <v>196</v>
      </c>
      <c r="I183" s="89"/>
    </row>
    <row r="184" spans="1:9" s="78" customFormat="1" hidden="1">
      <c r="A184" s="351"/>
      <c r="B184" s="87"/>
      <c r="C184" s="87"/>
      <c r="D184" s="205"/>
      <c r="E184" s="87"/>
      <c r="F184" s="68">
        <f t="shared" si="8"/>
        <v>0</v>
      </c>
      <c r="G184" s="89" t="s">
        <v>196</v>
      </c>
      <c r="I184" s="89"/>
    </row>
    <row r="185" spans="1:9" s="78" customFormat="1" hidden="1">
      <c r="A185" s="351"/>
      <c r="B185" s="87"/>
      <c r="C185" s="87"/>
      <c r="D185" s="205"/>
      <c r="E185" s="87"/>
      <c r="F185" s="68">
        <f t="shared" si="8"/>
        <v>0</v>
      </c>
      <c r="G185" s="89" t="s">
        <v>196</v>
      </c>
      <c r="I185" s="89"/>
    </row>
    <row r="186" spans="1:9" s="78" customFormat="1" hidden="1">
      <c r="A186" s="351"/>
      <c r="B186" s="87"/>
      <c r="C186" s="87"/>
      <c r="D186" s="205"/>
      <c r="E186" s="87"/>
      <c r="F186" s="68">
        <f t="shared" si="8"/>
        <v>0</v>
      </c>
      <c r="G186" s="89" t="s">
        <v>196</v>
      </c>
      <c r="I186" s="89"/>
    </row>
    <row r="187" spans="1:9" s="78" customFormat="1" hidden="1">
      <c r="A187" s="351"/>
      <c r="B187" s="87"/>
      <c r="C187" s="87"/>
      <c r="D187" s="205"/>
      <c r="E187" s="87"/>
      <c r="F187" s="68">
        <f t="shared" si="8"/>
        <v>0</v>
      </c>
      <c r="G187" s="89" t="s">
        <v>196</v>
      </c>
      <c r="I187" s="89"/>
    </row>
    <row r="188" spans="1:9" s="78" customFormat="1" hidden="1">
      <c r="A188" s="351"/>
      <c r="B188" s="87"/>
      <c r="C188" s="87"/>
      <c r="D188" s="205"/>
      <c r="E188" s="87"/>
      <c r="F188" s="68">
        <f t="shared" si="8"/>
        <v>0</v>
      </c>
      <c r="G188" s="89" t="s">
        <v>196</v>
      </c>
      <c r="I188" s="89"/>
    </row>
    <row r="189" spans="1:9" s="78" customFormat="1" hidden="1">
      <c r="A189" s="351"/>
      <c r="B189" s="87"/>
      <c r="C189" s="87"/>
      <c r="D189" s="205"/>
      <c r="E189" s="87"/>
      <c r="F189" s="68">
        <f t="shared" si="8"/>
        <v>0</v>
      </c>
      <c r="G189" s="89" t="s">
        <v>196</v>
      </c>
      <c r="I189" s="89"/>
    </row>
    <row r="190" spans="1:9" s="78" customFormat="1" hidden="1">
      <c r="A190" s="351"/>
      <c r="B190" s="87"/>
      <c r="C190" s="87"/>
      <c r="D190" s="205"/>
      <c r="E190" s="87"/>
      <c r="F190" s="68">
        <f t="shared" si="8"/>
        <v>0</v>
      </c>
      <c r="G190" s="89" t="s">
        <v>196</v>
      </c>
      <c r="I190" s="89"/>
    </row>
    <row r="191" spans="1:9" s="78" customFormat="1" hidden="1">
      <c r="A191" s="351"/>
      <c r="B191" s="87"/>
      <c r="C191" s="87"/>
      <c r="D191" s="205"/>
      <c r="E191" s="87"/>
      <c r="F191" s="68">
        <f t="shared" si="8"/>
        <v>0</v>
      </c>
      <c r="G191" s="89" t="s">
        <v>196</v>
      </c>
      <c r="I191" s="89"/>
    </row>
    <row r="192" spans="1:9" s="78" customFormat="1" hidden="1">
      <c r="A192" s="351"/>
      <c r="B192" s="87"/>
      <c r="C192" s="87"/>
      <c r="D192" s="205"/>
      <c r="E192" s="87"/>
      <c r="F192" s="68">
        <f t="shared" si="8"/>
        <v>0</v>
      </c>
      <c r="G192" s="89" t="s">
        <v>196</v>
      </c>
      <c r="I192" s="89"/>
    </row>
    <row r="193" spans="1:9" s="78" customFormat="1" hidden="1">
      <c r="A193" s="351"/>
      <c r="B193" s="87"/>
      <c r="C193" s="87"/>
      <c r="D193" s="205"/>
      <c r="E193" s="87"/>
      <c r="F193" s="68">
        <f t="shared" si="8"/>
        <v>0</v>
      </c>
      <c r="G193" s="89" t="s">
        <v>196</v>
      </c>
      <c r="I193" s="89"/>
    </row>
    <row r="194" spans="1:9" s="78" customFormat="1" hidden="1">
      <c r="A194" s="351"/>
      <c r="B194" s="87"/>
      <c r="C194" s="87"/>
      <c r="D194" s="205"/>
      <c r="E194" s="87"/>
      <c r="F194" s="68">
        <f t="shared" si="8"/>
        <v>0</v>
      </c>
      <c r="G194" s="89" t="s">
        <v>196</v>
      </c>
      <c r="I194" s="89"/>
    </row>
    <row r="195" spans="1:9" s="78" customFormat="1" hidden="1">
      <c r="A195" s="351"/>
      <c r="B195" s="87"/>
      <c r="C195" s="87"/>
      <c r="D195" s="205"/>
      <c r="E195" s="87"/>
      <c r="F195" s="68">
        <f t="shared" si="8"/>
        <v>0</v>
      </c>
      <c r="G195" s="89" t="s">
        <v>196</v>
      </c>
      <c r="I195" s="89"/>
    </row>
    <row r="196" spans="1:9" s="78" customFormat="1" hidden="1">
      <c r="A196" s="351"/>
      <c r="B196" s="87"/>
      <c r="C196" s="87"/>
      <c r="D196" s="205"/>
      <c r="E196" s="87"/>
      <c r="F196" s="68">
        <f t="shared" si="8"/>
        <v>0</v>
      </c>
      <c r="G196" s="89" t="s">
        <v>196</v>
      </c>
      <c r="I196" s="89"/>
    </row>
    <row r="197" spans="1:9" s="78" customFormat="1" hidden="1">
      <c r="A197" s="351"/>
      <c r="B197" s="87"/>
      <c r="C197" s="87"/>
      <c r="D197" s="205"/>
      <c r="E197" s="87"/>
      <c r="F197" s="68">
        <f t="shared" si="8"/>
        <v>0</v>
      </c>
      <c r="G197" s="89" t="s">
        <v>196</v>
      </c>
      <c r="I197" s="89"/>
    </row>
    <row r="198" spans="1:9" s="78" customFormat="1" hidden="1">
      <c r="A198" s="351"/>
      <c r="B198" s="87"/>
      <c r="C198" s="87"/>
      <c r="D198" s="205"/>
      <c r="E198" s="87"/>
      <c r="F198" s="68">
        <f t="shared" si="8"/>
        <v>0</v>
      </c>
      <c r="G198" s="89" t="s">
        <v>196</v>
      </c>
      <c r="I198" s="89"/>
    </row>
    <row r="199" spans="1:9" s="78" customFormat="1" hidden="1">
      <c r="A199" s="351"/>
      <c r="B199" s="87"/>
      <c r="C199" s="87"/>
      <c r="D199" s="205"/>
      <c r="E199" s="87"/>
      <c r="F199" s="68">
        <f t="shared" si="8"/>
        <v>0</v>
      </c>
      <c r="G199" s="89" t="s">
        <v>196</v>
      </c>
      <c r="I199" s="89"/>
    </row>
    <row r="200" spans="1:9" s="78" customFormat="1" hidden="1">
      <c r="A200" s="351"/>
      <c r="B200" s="87"/>
      <c r="C200" s="87"/>
      <c r="D200" s="205"/>
      <c r="E200" s="87"/>
      <c r="F200" s="68">
        <f t="shared" si="8"/>
        <v>0</v>
      </c>
      <c r="G200" s="89" t="s">
        <v>196</v>
      </c>
      <c r="I200" s="89"/>
    </row>
    <row r="201" spans="1:9" s="78" customFormat="1" hidden="1">
      <c r="A201" s="351"/>
      <c r="B201" s="87"/>
      <c r="C201" s="87"/>
      <c r="D201" s="205"/>
      <c r="E201" s="87"/>
      <c r="F201" s="68">
        <f t="shared" si="8"/>
        <v>0</v>
      </c>
      <c r="G201" s="89" t="s">
        <v>196</v>
      </c>
      <c r="I201" s="89"/>
    </row>
    <row r="202" spans="1:9" s="78" customFormat="1" hidden="1">
      <c r="A202" s="351"/>
      <c r="B202" s="87"/>
      <c r="C202" s="87"/>
      <c r="D202" s="205"/>
      <c r="E202" s="87"/>
      <c r="F202" s="68">
        <f t="shared" ref="F202:F265" si="9">ROUND(+B202*D202*E202,2)</f>
        <v>0</v>
      </c>
      <c r="G202" s="89" t="s">
        <v>196</v>
      </c>
      <c r="I202" s="89"/>
    </row>
    <row r="203" spans="1:9" s="78" customFormat="1" hidden="1">
      <c r="A203" s="351"/>
      <c r="B203" s="87"/>
      <c r="C203" s="87"/>
      <c r="D203" s="205"/>
      <c r="E203" s="87"/>
      <c r="F203" s="68">
        <f t="shared" si="9"/>
        <v>0</v>
      </c>
      <c r="G203" s="89" t="s">
        <v>196</v>
      </c>
      <c r="I203" s="89"/>
    </row>
    <row r="204" spans="1:9" s="78" customFormat="1" hidden="1">
      <c r="A204" s="351"/>
      <c r="B204" s="87"/>
      <c r="C204" s="87"/>
      <c r="D204" s="205"/>
      <c r="E204" s="87"/>
      <c r="F204" s="68">
        <f t="shared" si="9"/>
        <v>0</v>
      </c>
      <c r="G204" s="89" t="s">
        <v>196</v>
      </c>
      <c r="I204" s="89"/>
    </row>
    <row r="205" spans="1:9" s="78" customFormat="1" hidden="1">
      <c r="A205" s="351"/>
      <c r="B205" s="87"/>
      <c r="C205" s="87"/>
      <c r="D205" s="205"/>
      <c r="E205" s="87"/>
      <c r="F205" s="68">
        <f t="shared" si="9"/>
        <v>0</v>
      </c>
      <c r="G205" s="89" t="s">
        <v>196</v>
      </c>
      <c r="I205" s="89"/>
    </row>
    <row r="206" spans="1:9" s="78" customFormat="1" hidden="1">
      <c r="A206" s="351"/>
      <c r="B206" s="87"/>
      <c r="C206" s="87"/>
      <c r="D206" s="205"/>
      <c r="E206" s="87"/>
      <c r="F206" s="68">
        <f t="shared" si="9"/>
        <v>0</v>
      </c>
      <c r="G206" s="89" t="s">
        <v>196</v>
      </c>
      <c r="I206" s="89"/>
    </row>
    <row r="207" spans="1:9" s="78" customFormat="1" hidden="1">
      <c r="A207" s="351"/>
      <c r="B207" s="87"/>
      <c r="C207" s="87"/>
      <c r="D207" s="205"/>
      <c r="E207" s="87"/>
      <c r="F207" s="68">
        <f t="shared" si="9"/>
        <v>0</v>
      </c>
      <c r="G207" s="89" t="s">
        <v>196</v>
      </c>
      <c r="I207" s="89"/>
    </row>
    <row r="208" spans="1:9" s="78" customFormat="1" hidden="1">
      <c r="A208" s="351"/>
      <c r="B208" s="87"/>
      <c r="C208" s="87"/>
      <c r="D208" s="205"/>
      <c r="E208" s="87"/>
      <c r="F208" s="68">
        <f t="shared" si="9"/>
        <v>0</v>
      </c>
      <c r="G208" s="89" t="s">
        <v>196</v>
      </c>
      <c r="I208" s="89"/>
    </row>
    <row r="209" spans="1:9" s="78" customFormat="1" hidden="1">
      <c r="A209" s="351"/>
      <c r="B209" s="87"/>
      <c r="C209" s="87"/>
      <c r="D209" s="205"/>
      <c r="E209" s="87"/>
      <c r="F209" s="68">
        <f t="shared" si="9"/>
        <v>0</v>
      </c>
      <c r="G209" s="89" t="s">
        <v>196</v>
      </c>
      <c r="I209" s="89"/>
    </row>
    <row r="210" spans="1:9" s="78" customFormat="1" hidden="1">
      <c r="A210" s="351"/>
      <c r="B210" s="87"/>
      <c r="C210" s="87"/>
      <c r="D210" s="205"/>
      <c r="E210" s="87"/>
      <c r="F210" s="68">
        <f t="shared" si="9"/>
        <v>0</v>
      </c>
      <c r="G210" s="89" t="s">
        <v>196</v>
      </c>
      <c r="I210" s="89"/>
    </row>
    <row r="211" spans="1:9" s="78" customFormat="1" hidden="1">
      <c r="A211" s="351"/>
      <c r="B211" s="87"/>
      <c r="C211" s="87"/>
      <c r="D211" s="205"/>
      <c r="E211" s="87"/>
      <c r="F211" s="68">
        <f t="shared" si="9"/>
        <v>0</v>
      </c>
      <c r="G211" s="89" t="s">
        <v>196</v>
      </c>
      <c r="I211" s="89"/>
    </row>
    <row r="212" spans="1:9" s="78" customFormat="1" hidden="1">
      <c r="A212" s="351"/>
      <c r="B212" s="87"/>
      <c r="C212" s="87"/>
      <c r="D212" s="205"/>
      <c r="E212" s="87"/>
      <c r="F212" s="68">
        <f t="shared" si="9"/>
        <v>0</v>
      </c>
      <c r="G212" s="89" t="s">
        <v>196</v>
      </c>
      <c r="I212" s="89"/>
    </row>
    <row r="213" spans="1:9" s="78" customFormat="1" hidden="1">
      <c r="A213" s="351"/>
      <c r="B213" s="87"/>
      <c r="C213" s="87"/>
      <c r="D213" s="205"/>
      <c r="E213" s="87"/>
      <c r="F213" s="68">
        <f t="shared" si="9"/>
        <v>0</v>
      </c>
      <c r="G213" s="89" t="s">
        <v>196</v>
      </c>
      <c r="I213" s="89"/>
    </row>
    <row r="214" spans="1:9" s="78" customFormat="1" hidden="1">
      <c r="A214" s="351"/>
      <c r="B214" s="87"/>
      <c r="C214" s="87"/>
      <c r="D214" s="205"/>
      <c r="E214" s="87"/>
      <c r="F214" s="68">
        <f t="shared" si="9"/>
        <v>0</v>
      </c>
      <c r="G214" s="89" t="s">
        <v>196</v>
      </c>
      <c r="I214" s="89"/>
    </row>
    <row r="215" spans="1:9" s="78" customFormat="1" hidden="1">
      <c r="A215" s="351"/>
      <c r="B215" s="87"/>
      <c r="C215" s="87"/>
      <c r="D215" s="205"/>
      <c r="E215" s="87"/>
      <c r="F215" s="68">
        <f t="shared" si="9"/>
        <v>0</v>
      </c>
      <c r="G215" s="89" t="s">
        <v>196</v>
      </c>
      <c r="I215" s="89"/>
    </row>
    <row r="216" spans="1:9" s="78" customFormat="1" hidden="1">
      <c r="A216" s="351"/>
      <c r="B216" s="87"/>
      <c r="C216" s="87"/>
      <c r="D216" s="205"/>
      <c r="E216" s="87"/>
      <c r="F216" s="68">
        <f t="shared" si="9"/>
        <v>0</v>
      </c>
      <c r="G216" s="89" t="s">
        <v>196</v>
      </c>
      <c r="I216" s="89"/>
    </row>
    <row r="217" spans="1:9" s="78" customFormat="1" hidden="1">
      <c r="A217" s="351"/>
      <c r="B217" s="87"/>
      <c r="C217" s="87"/>
      <c r="D217" s="205"/>
      <c r="E217" s="87"/>
      <c r="F217" s="68">
        <f t="shared" si="9"/>
        <v>0</v>
      </c>
      <c r="G217" s="89" t="s">
        <v>196</v>
      </c>
      <c r="I217" s="89"/>
    </row>
    <row r="218" spans="1:9" s="78" customFormat="1" hidden="1">
      <c r="A218" s="351"/>
      <c r="B218" s="87"/>
      <c r="C218" s="87"/>
      <c r="D218" s="205"/>
      <c r="E218" s="87"/>
      <c r="F218" s="68">
        <f t="shared" si="9"/>
        <v>0</v>
      </c>
      <c r="G218" s="89" t="s">
        <v>196</v>
      </c>
      <c r="I218" s="89"/>
    </row>
    <row r="219" spans="1:9" s="78" customFormat="1" hidden="1">
      <c r="A219" s="351"/>
      <c r="B219" s="87"/>
      <c r="C219" s="87"/>
      <c r="D219" s="205"/>
      <c r="E219" s="87"/>
      <c r="F219" s="68">
        <f t="shared" si="9"/>
        <v>0</v>
      </c>
      <c r="G219" s="89" t="s">
        <v>196</v>
      </c>
      <c r="I219" s="89"/>
    </row>
    <row r="220" spans="1:9" s="78" customFormat="1" hidden="1">
      <c r="A220" s="351"/>
      <c r="B220" s="87"/>
      <c r="C220" s="87"/>
      <c r="D220" s="205"/>
      <c r="E220" s="87"/>
      <c r="F220" s="68">
        <f t="shared" si="9"/>
        <v>0</v>
      </c>
      <c r="G220" s="89" t="s">
        <v>196</v>
      </c>
      <c r="I220" s="89"/>
    </row>
    <row r="221" spans="1:9" s="78" customFormat="1" hidden="1">
      <c r="A221" s="351"/>
      <c r="B221" s="87"/>
      <c r="C221" s="87"/>
      <c r="D221" s="205"/>
      <c r="E221" s="87"/>
      <c r="F221" s="68">
        <f t="shared" si="9"/>
        <v>0</v>
      </c>
      <c r="G221" s="89" t="s">
        <v>196</v>
      </c>
      <c r="I221" s="89"/>
    </row>
    <row r="222" spans="1:9" s="78" customFormat="1" hidden="1">
      <c r="A222" s="351"/>
      <c r="B222" s="87"/>
      <c r="C222" s="87"/>
      <c r="D222" s="205"/>
      <c r="E222" s="87"/>
      <c r="F222" s="68">
        <f t="shared" si="9"/>
        <v>0</v>
      </c>
      <c r="G222" s="89" t="s">
        <v>196</v>
      </c>
      <c r="I222" s="89"/>
    </row>
    <row r="223" spans="1:9" s="78" customFormat="1" hidden="1">
      <c r="A223" s="351"/>
      <c r="B223" s="87"/>
      <c r="C223" s="87"/>
      <c r="D223" s="205"/>
      <c r="E223" s="87"/>
      <c r="F223" s="68">
        <f t="shared" si="9"/>
        <v>0</v>
      </c>
      <c r="G223" s="89" t="s">
        <v>196</v>
      </c>
      <c r="I223" s="89"/>
    </row>
    <row r="224" spans="1:9" s="78" customFormat="1" hidden="1">
      <c r="A224" s="351"/>
      <c r="B224" s="87"/>
      <c r="C224" s="87"/>
      <c r="D224" s="205"/>
      <c r="E224" s="87"/>
      <c r="F224" s="68">
        <f t="shared" si="9"/>
        <v>0</v>
      </c>
      <c r="G224" s="89" t="s">
        <v>196</v>
      </c>
      <c r="I224" s="89"/>
    </row>
    <row r="225" spans="1:9" s="78" customFormat="1" hidden="1">
      <c r="A225" s="351"/>
      <c r="B225" s="87"/>
      <c r="C225" s="87"/>
      <c r="D225" s="205"/>
      <c r="E225" s="87"/>
      <c r="F225" s="68">
        <f t="shared" si="9"/>
        <v>0</v>
      </c>
      <c r="G225" s="89" t="s">
        <v>196</v>
      </c>
      <c r="I225" s="89"/>
    </row>
    <row r="226" spans="1:9" s="78" customFormat="1" hidden="1">
      <c r="A226" s="351"/>
      <c r="B226" s="87"/>
      <c r="C226" s="87"/>
      <c r="D226" s="205"/>
      <c r="E226" s="87"/>
      <c r="F226" s="68">
        <f t="shared" si="9"/>
        <v>0</v>
      </c>
      <c r="G226" s="89" t="s">
        <v>196</v>
      </c>
      <c r="I226" s="89"/>
    </row>
    <row r="227" spans="1:9" s="78" customFormat="1" hidden="1">
      <c r="A227" s="351"/>
      <c r="B227" s="87"/>
      <c r="C227" s="87"/>
      <c r="D227" s="205"/>
      <c r="E227" s="87"/>
      <c r="F227" s="68">
        <f t="shared" si="9"/>
        <v>0</v>
      </c>
      <c r="G227" s="89" t="s">
        <v>196</v>
      </c>
      <c r="I227" s="89"/>
    </row>
    <row r="228" spans="1:9" s="78" customFormat="1" hidden="1">
      <c r="A228" s="351"/>
      <c r="B228" s="87"/>
      <c r="C228" s="87"/>
      <c r="D228" s="205"/>
      <c r="E228" s="87"/>
      <c r="F228" s="68">
        <f t="shared" si="9"/>
        <v>0</v>
      </c>
      <c r="G228" s="89" t="s">
        <v>196</v>
      </c>
      <c r="I228" s="89"/>
    </row>
    <row r="229" spans="1:9" s="78" customFormat="1" hidden="1">
      <c r="A229" s="351"/>
      <c r="B229" s="87"/>
      <c r="C229" s="87"/>
      <c r="D229" s="205"/>
      <c r="E229" s="87"/>
      <c r="F229" s="68">
        <f t="shared" si="9"/>
        <v>0</v>
      </c>
      <c r="G229" s="89" t="s">
        <v>196</v>
      </c>
      <c r="I229" s="89"/>
    </row>
    <row r="230" spans="1:9" s="78" customFormat="1" hidden="1">
      <c r="A230" s="351"/>
      <c r="B230" s="87"/>
      <c r="C230" s="87"/>
      <c r="D230" s="205"/>
      <c r="E230" s="87"/>
      <c r="F230" s="68">
        <f t="shared" si="9"/>
        <v>0</v>
      </c>
      <c r="G230" s="89" t="s">
        <v>196</v>
      </c>
      <c r="I230" s="89"/>
    </row>
    <row r="231" spans="1:9" s="78" customFormat="1" hidden="1">
      <c r="A231" s="351"/>
      <c r="B231" s="87"/>
      <c r="C231" s="87"/>
      <c r="D231" s="205"/>
      <c r="E231" s="87"/>
      <c r="F231" s="68">
        <f t="shared" si="9"/>
        <v>0</v>
      </c>
      <c r="G231" s="89" t="s">
        <v>196</v>
      </c>
      <c r="I231" s="89"/>
    </row>
    <row r="232" spans="1:9" s="78" customFormat="1" hidden="1">
      <c r="A232" s="351"/>
      <c r="B232" s="87"/>
      <c r="C232" s="87"/>
      <c r="D232" s="205"/>
      <c r="E232" s="87"/>
      <c r="F232" s="68">
        <f t="shared" si="9"/>
        <v>0</v>
      </c>
      <c r="G232" s="89" t="s">
        <v>196</v>
      </c>
      <c r="I232" s="89"/>
    </row>
    <row r="233" spans="1:9" s="78" customFormat="1" hidden="1">
      <c r="A233" s="351"/>
      <c r="B233" s="87"/>
      <c r="C233" s="87"/>
      <c r="D233" s="205"/>
      <c r="E233" s="87"/>
      <c r="F233" s="68">
        <f t="shared" si="9"/>
        <v>0</v>
      </c>
      <c r="G233" s="89" t="s">
        <v>196</v>
      </c>
      <c r="I233" s="89"/>
    </row>
    <row r="234" spans="1:9" s="78" customFormat="1" hidden="1">
      <c r="A234" s="351"/>
      <c r="B234" s="87"/>
      <c r="C234" s="87"/>
      <c r="D234" s="205"/>
      <c r="E234" s="87"/>
      <c r="F234" s="68">
        <f t="shared" si="9"/>
        <v>0</v>
      </c>
      <c r="G234" s="89" t="s">
        <v>196</v>
      </c>
      <c r="I234" s="89"/>
    </row>
    <row r="235" spans="1:9" s="78" customFormat="1" hidden="1">
      <c r="A235" s="351"/>
      <c r="B235" s="87"/>
      <c r="C235" s="87"/>
      <c r="D235" s="205"/>
      <c r="E235" s="87"/>
      <c r="F235" s="68">
        <f t="shared" si="9"/>
        <v>0</v>
      </c>
      <c r="G235" s="89" t="s">
        <v>196</v>
      </c>
      <c r="I235" s="89"/>
    </row>
    <row r="236" spans="1:9" s="78" customFormat="1" hidden="1">
      <c r="A236" s="351"/>
      <c r="B236" s="87"/>
      <c r="C236" s="87"/>
      <c r="D236" s="205"/>
      <c r="E236" s="87"/>
      <c r="F236" s="68">
        <f t="shared" si="9"/>
        <v>0</v>
      </c>
      <c r="G236" s="89" t="s">
        <v>196</v>
      </c>
      <c r="I236" s="89"/>
    </row>
    <row r="237" spans="1:9" s="78" customFormat="1" hidden="1">
      <c r="A237" s="351"/>
      <c r="B237" s="87"/>
      <c r="C237" s="87"/>
      <c r="D237" s="205"/>
      <c r="E237" s="87"/>
      <c r="F237" s="68">
        <f t="shared" si="9"/>
        <v>0</v>
      </c>
      <c r="G237" s="89" t="s">
        <v>196</v>
      </c>
      <c r="I237" s="89"/>
    </row>
    <row r="238" spans="1:9" s="78" customFormat="1" hidden="1">
      <c r="A238" s="351"/>
      <c r="B238" s="87"/>
      <c r="C238" s="87"/>
      <c r="D238" s="205"/>
      <c r="E238" s="87"/>
      <c r="F238" s="68">
        <f t="shared" si="9"/>
        <v>0</v>
      </c>
      <c r="G238" s="89" t="s">
        <v>196</v>
      </c>
      <c r="I238" s="89"/>
    </row>
    <row r="239" spans="1:9" s="78" customFormat="1" hidden="1">
      <c r="A239" s="351"/>
      <c r="B239" s="87"/>
      <c r="C239" s="87"/>
      <c r="D239" s="205"/>
      <c r="E239" s="87"/>
      <c r="F239" s="68">
        <f t="shared" si="9"/>
        <v>0</v>
      </c>
      <c r="G239" s="89" t="s">
        <v>196</v>
      </c>
      <c r="I239" s="89"/>
    </row>
    <row r="240" spans="1:9" s="78" customFormat="1" hidden="1">
      <c r="A240" s="351"/>
      <c r="B240" s="87"/>
      <c r="C240" s="87"/>
      <c r="D240" s="205"/>
      <c r="E240" s="87"/>
      <c r="F240" s="68">
        <f t="shared" si="9"/>
        <v>0</v>
      </c>
      <c r="G240" s="89" t="s">
        <v>196</v>
      </c>
      <c r="I240" s="89"/>
    </row>
    <row r="241" spans="1:9" s="78" customFormat="1" hidden="1">
      <c r="A241" s="351"/>
      <c r="B241" s="87"/>
      <c r="C241" s="87"/>
      <c r="D241" s="205"/>
      <c r="E241" s="87"/>
      <c r="F241" s="68">
        <f t="shared" si="9"/>
        <v>0</v>
      </c>
      <c r="G241" s="89" t="s">
        <v>196</v>
      </c>
      <c r="I241" s="89"/>
    </row>
    <row r="242" spans="1:9" s="78" customFormat="1" hidden="1">
      <c r="A242" s="351"/>
      <c r="B242" s="87"/>
      <c r="C242" s="87"/>
      <c r="D242" s="205"/>
      <c r="E242" s="87"/>
      <c r="F242" s="68">
        <f t="shared" si="9"/>
        <v>0</v>
      </c>
      <c r="G242" s="89" t="s">
        <v>196</v>
      </c>
      <c r="I242" s="89"/>
    </row>
    <row r="243" spans="1:9" s="78" customFormat="1" hidden="1">
      <c r="A243" s="351"/>
      <c r="B243" s="87"/>
      <c r="C243" s="87"/>
      <c r="D243" s="205"/>
      <c r="E243" s="87"/>
      <c r="F243" s="68">
        <f t="shared" si="9"/>
        <v>0</v>
      </c>
      <c r="G243" s="89" t="s">
        <v>196</v>
      </c>
      <c r="I243" s="89"/>
    </row>
    <row r="244" spans="1:9" s="78" customFormat="1" hidden="1">
      <c r="A244" s="351"/>
      <c r="B244" s="87"/>
      <c r="C244" s="87"/>
      <c r="D244" s="205"/>
      <c r="E244" s="87"/>
      <c r="F244" s="68">
        <f t="shared" si="9"/>
        <v>0</v>
      </c>
      <c r="G244" s="89" t="s">
        <v>196</v>
      </c>
      <c r="I244" s="89"/>
    </row>
    <row r="245" spans="1:9" s="78" customFormat="1" hidden="1">
      <c r="A245" s="351"/>
      <c r="B245" s="87"/>
      <c r="C245" s="87"/>
      <c r="D245" s="205"/>
      <c r="E245" s="87"/>
      <c r="F245" s="68">
        <f t="shared" si="9"/>
        <v>0</v>
      </c>
      <c r="G245" s="89" t="s">
        <v>196</v>
      </c>
      <c r="I245" s="89"/>
    </row>
    <row r="246" spans="1:9" s="78" customFormat="1" hidden="1">
      <c r="A246" s="351"/>
      <c r="B246" s="87"/>
      <c r="C246" s="87"/>
      <c r="D246" s="205"/>
      <c r="E246" s="87"/>
      <c r="F246" s="68">
        <f t="shared" si="9"/>
        <v>0</v>
      </c>
      <c r="G246" s="89" t="s">
        <v>196</v>
      </c>
      <c r="I246" s="89"/>
    </row>
    <row r="247" spans="1:9" s="78" customFormat="1" hidden="1">
      <c r="A247" s="351"/>
      <c r="B247" s="87"/>
      <c r="C247" s="87"/>
      <c r="D247" s="205"/>
      <c r="E247" s="87"/>
      <c r="F247" s="68">
        <f t="shared" si="9"/>
        <v>0</v>
      </c>
      <c r="G247" s="89" t="s">
        <v>196</v>
      </c>
      <c r="I247" s="89"/>
    </row>
    <row r="248" spans="1:9" s="78" customFormat="1" hidden="1">
      <c r="A248" s="351"/>
      <c r="B248" s="87"/>
      <c r="C248" s="87"/>
      <c r="D248" s="205"/>
      <c r="E248" s="87"/>
      <c r="F248" s="68">
        <f t="shared" si="9"/>
        <v>0</v>
      </c>
      <c r="G248" s="89" t="s">
        <v>196</v>
      </c>
      <c r="I248" s="89"/>
    </row>
    <row r="249" spans="1:9" s="78" customFormat="1" hidden="1">
      <c r="A249" s="351"/>
      <c r="B249" s="87"/>
      <c r="C249" s="87"/>
      <c r="D249" s="205"/>
      <c r="E249" s="87"/>
      <c r="F249" s="68">
        <f t="shared" si="9"/>
        <v>0</v>
      </c>
      <c r="G249" s="89" t="s">
        <v>196</v>
      </c>
      <c r="I249" s="89"/>
    </row>
    <row r="250" spans="1:9" s="78" customFormat="1" hidden="1">
      <c r="A250" s="351"/>
      <c r="B250" s="87"/>
      <c r="C250" s="87"/>
      <c r="D250" s="205"/>
      <c r="E250" s="87"/>
      <c r="F250" s="68">
        <f t="shared" si="9"/>
        <v>0</v>
      </c>
      <c r="G250" s="89" t="s">
        <v>196</v>
      </c>
      <c r="I250" s="89"/>
    </row>
    <row r="251" spans="1:9" s="78" customFormat="1" hidden="1">
      <c r="A251" s="351"/>
      <c r="B251" s="87"/>
      <c r="C251" s="87"/>
      <c r="D251" s="205"/>
      <c r="E251" s="87"/>
      <c r="F251" s="68">
        <f t="shared" si="9"/>
        <v>0</v>
      </c>
      <c r="G251" s="89" t="s">
        <v>196</v>
      </c>
      <c r="I251" s="89"/>
    </row>
    <row r="252" spans="1:9" s="78" customFormat="1" hidden="1">
      <c r="A252" s="351"/>
      <c r="B252" s="87"/>
      <c r="C252" s="87"/>
      <c r="D252" s="205"/>
      <c r="E252" s="87"/>
      <c r="F252" s="68">
        <f t="shared" si="9"/>
        <v>0</v>
      </c>
      <c r="G252" s="89" t="s">
        <v>196</v>
      </c>
      <c r="I252" s="89"/>
    </row>
    <row r="253" spans="1:9" s="78" customFormat="1" hidden="1">
      <c r="A253" s="351"/>
      <c r="B253" s="87"/>
      <c r="C253" s="87"/>
      <c r="D253" s="205"/>
      <c r="E253" s="87"/>
      <c r="F253" s="68">
        <f t="shared" si="9"/>
        <v>0</v>
      </c>
      <c r="G253" s="89" t="s">
        <v>196</v>
      </c>
      <c r="I253" s="89"/>
    </row>
    <row r="254" spans="1:9" s="78" customFormat="1" hidden="1">
      <c r="A254" s="351"/>
      <c r="B254" s="87"/>
      <c r="C254" s="87"/>
      <c r="D254" s="205"/>
      <c r="E254" s="87"/>
      <c r="F254" s="68">
        <f t="shared" si="9"/>
        <v>0</v>
      </c>
      <c r="G254" s="89" t="s">
        <v>196</v>
      </c>
      <c r="I254" s="89"/>
    </row>
    <row r="255" spans="1:9" s="78" customFormat="1" hidden="1">
      <c r="A255" s="351"/>
      <c r="B255" s="87"/>
      <c r="C255" s="87"/>
      <c r="D255" s="205"/>
      <c r="E255" s="87"/>
      <c r="F255" s="68">
        <f t="shared" si="9"/>
        <v>0</v>
      </c>
      <c r="G255" s="89" t="s">
        <v>196</v>
      </c>
      <c r="I255" s="89"/>
    </row>
    <row r="256" spans="1:9" s="78" customFormat="1" hidden="1">
      <c r="A256" s="351"/>
      <c r="B256" s="87"/>
      <c r="C256" s="87"/>
      <c r="D256" s="205"/>
      <c r="E256" s="87"/>
      <c r="F256" s="68">
        <f t="shared" si="9"/>
        <v>0</v>
      </c>
      <c r="G256" s="89" t="s">
        <v>196</v>
      </c>
      <c r="I256" s="89"/>
    </row>
    <row r="257" spans="1:17" s="78" customFormat="1" hidden="1">
      <c r="A257" s="351"/>
      <c r="B257" s="87"/>
      <c r="C257" s="87"/>
      <c r="D257" s="205"/>
      <c r="E257" s="87"/>
      <c r="F257" s="68">
        <f t="shared" si="9"/>
        <v>0</v>
      </c>
      <c r="G257" s="89" t="s">
        <v>196</v>
      </c>
      <c r="I257" s="89"/>
    </row>
    <row r="258" spans="1:17" s="78" customFormat="1" hidden="1">
      <c r="A258" s="351"/>
      <c r="B258" s="87"/>
      <c r="C258" s="87"/>
      <c r="D258" s="205"/>
      <c r="E258" s="87"/>
      <c r="F258" s="68">
        <f t="shared" si="9"/>
        <v>0</v>
      </c>
      <c r="G258" s="89" t="s">
        <v>196</v>
      </c>
      <c r="I258" s="89"/>
    </row>
    <row r="259" spans="1:17" s="78" customFormat="1" hidden="1">
      <c r="A259" s="351"/>
      <c r="B259" s="87"/>
      <c r="C259" s="87"/>
      <c r="D259" s="205"/>
      <c r="E259" s="87"/>
      <c r="F259" s="68">
        <f t="shared" si="9"/>
        <v>0</v>
      </c>
      <c r="G259" s="89" t="s">
        <v>196</v>
      </c>
      <c r="I259" s="89"/>
    </row>
    <row r="260" spans="1:17" s="78" customFormat="1" hidden="1">
      <c r="A260" s="351"/>
      <c r="B260" s="87"/>
      <c r="C260" s="87"/>
      <c r="D260" s="205"/>
      <c r="E260" s="87"/>
      <c r="F260" s="68">
        <f t="shared" si="9"/>
        <v>0</v>
      </c>
      <c r="G260" s="89" t="s">
        <v>196</v>
      </c>
      <c r="I260" s="89"/>
    </row>
    <row r="261" spans="1:17" s="78" customFormat="1" hidden="1">
      <c r="A261" s="351"/>
      <c r="B261" s="87"/>
      <c r="C261" s="87"/>
      <c r="D261" s="205"/>
      <c r="E261" s="87"/>
      <c r="F261" s="68">
        <f t="shared" si="9"/>
        <v>0</v>
      </c>
      <c r="G261" s="89" t="s">
        <v>196</v>
      </c>
      <c r="I261" s="89"/>
    </row>
    <row r="262" spans="1:17" s="78" customFormat="1" hidden="1">
      <c r="A262" s="351"/>
      <c r="B262" s="87"/>
      <c r="C262" s="87"/>
      <c r="D262" s="205"/>
      <c r="E262" s="87"/>
      <c r="F262" s="68">
        <f t="shared" si="9"/>
        <v>0</v>
      </c>
      <c r="G262" s="89" t="s">
        <v>196</v>
      </c>
      <c r="I262" s="89"/>
    </row>
    <row r="263" spans="1:17" s="78" customFormat="1" hidden="1">
      <c r="A263" s="351"/>
      <c r="B263" s="87"/>
      <c r="C263" s="87"/>
      <c r="D263" s="205"/>
      <c r="E263" s="87"/>
      <c r="F263" s="68">
        <f t="shared" si="9"/>
        <v>0</v>
      </c>
      <c r="G263" s="89" t="s">
        <v>196</v>
      </c>
      <c r="I263" s="89"/>
    </row>
    <row r="264" spans="1:17" s="78" customFormat="1" hidden="1">
      <c r="A264" s="351"/>
      <c r="B264" s="87"/>
      <c r="C264" s="87"/>
      <c r="D264" s="205"/>
      <c r="E264" s="87"/>
      <c r="F264" s="68">
        <f t="shared" si="9"/>
        <v>0</v>
      </c>
      <c r="G264" s="89" t="s">
        <v>196</v>
      </c>
      <c r="I264" s="89"/>
    </row>
    <row r="265" spans="1:17" s="78" customFormat="1" hidden="1">
      <c r="A265" s="351"/>
      <c r="B265" s="87"/>
      <c r="C265" s="87"/>
      <c r="D265" s="205"/>
      <c r="E265" s="87"/>
      <c r="F265" s="68">
        <f t="shared" si="9"/>
        <v>0</v>
      </c>
      <c r="G265" s="89" t="s">
        <v>196</v>
      </c>
      <c r="I265" s="89"/>
    </row>
    <row r="266" spans="1:17" s="78" customFormat="1">
      <c r="A266" s="351"/>
      <c r="B266" s="87"/>
      <c r="C266" s="87"/>
      <c r="D266" s="205"/>
      <c r="E266" s="87"/>
      <c r="F266" s="215">
        <f>ROUND(+B266*D266*E266,2)</f>
        <v>0</v>
      </c>
      <c r="G266" s="89" t="s">
        <v>196</v>
      </c>
    </row>
    <row r="267" spans="1:17" s="78" customFormat="1">
      <c r="D267" s="161"/>
      <c r="E267" s="169" t="s">
        <v>197</v>
      </c>
      <c r="F267" s="224">
        <f>ROUND(SUBTOTAL(109,F136:F266),2)</f>
        <v>0</v>
      </c>
      <c r="G267" s="89" t="s">
        <v>196</v>
      </c>
      <c r="I267" s="349" t="s">
        <v>210</v>
      </c>
    </row>
    <row r="268" spans="1:17" s="78" customFormat="1">
      <c r="F268" s="220"/>
      <c r="G268" s="89" t="s">
        <v>198</v>
      </c>
    </row>
    <row r="269" spans="1:17">
      <c r="A269"/>
      <c r="B269"/>
      <c r="C269"/>
      <c r="D269" s="350"/>
      <c r="E269" s="350" t="s">
        <v>281</v>
      </c>
      <c r="F269" s="68">
        <f>+F267+F135</f>
        <v>0</v>
      </c>
      <c r="G269" s="89" t="s">
        <v>198</v>
      </c>
      <c r="I269" s="121" t="s">
        <v>200</v>
      </c>
    </row>
    <row r="270" spans="1:17">
      <c r="G270" s="89" t="s">
        <v>198</v>
      </c>
    </row>
    <row r="271" spans="1:17" s="78" customFormat="1">
      <c r="A271" s="94" t="s">
        <v>282</v>
      </c>
      <c r="B271" s="95"/>
      <c r="C271" s="95"/>
      <c r="D271" s="95"/>
      <c r="E271" s="95"/>
      <c r="F271" s="96"/>
      <c r="G271" s="89" t="s">
        <v>193</v>
      </c>
      <c r="I271" s="122" t="s">
        <v>202</v>
      </c>
    </row>
    <row r="272" spans="1:17" s="78" customFormat="1" ht="45" customHeight="1">
      <c r="A272" s="477"/>
      <c r="B272" s="478"/>
      <c r="C272" s="478"/>
      <c r="D272" s="478"/>
      <c r="E272" s="478"/>
      <c r="F272" s="479"/>
      <c r="G272" s="89" t="s">
        <v>193</v>
      </c>
      <c r="I272" s="474" t="s">
        <v>203</v>
      </c>
      <c r="J272" s="474"/>
      <c r="K272" s="474"/>
      <c r="L272" s="474"/>
      <c r="M272" s="474"/>
      <c r="N272" s="474"/>
      <c r="O272" s="474"/>
      <c r="P272" s="474"/>
      <c r="Q272" s="474"/>
    </row>
    <row r="273" spans="1:17">
      <c r="A273"/>
      <c r="B273"/>
      <c r="C273"/>
      <c r="D273"/>
      <c r="E273"/>
      <c r="F273"/>
      <c r="G273" s="89" t="s">
        <v>196</v>
      </c>
      <c r="I273"/>
    </row>
    <row r="274" spans="1:17" s="78" customFormat="1">
      <c r="A274" s="94" t="s">
        <v>283</v>
      </c>
      <c r="B274" s="99"/>
      <c r="C274" s="99"/>
      <c r="D274" s="99"/>
      <c r="E274" s="99"/>
      <c r="F274" s="100"/>
      <c r="G274" s="89" t="s">
        <v>196</v>
      </c>
      <c r="I274" s="122" t="s">
        <v>202</v>
      </c>
    </row>
    <row r="275" spans="1:17" s="78" customFormat="1" ht="45" customHeight="1">
      <c r="A275" s="477"/>
      <c r="B275" s="478"/>
      <c r="C275" s="478"/>
      <c r="D275" s="478"/>
      <c r="E275" s="478"/>
      <c r="F275" s="479"/>
      <c r="G275" s="89" t="s">
        <v>196</v>
      </c>
      <c r="I275" s="474" t="s">
        <v>203</v>
      </c>
      <c r="J275" s="474"/>
      <c r="K275" s="474"/>
      <c r="L275" s="474"/>
      <c r="M275" s="474"/>
      <c r="N275" s="474"/>
      <c r="O275" s="474"/>
      <c r="P275" s="474"/>
      <c r="Q275" s="474"/>
    </row>
    <row r="276" spans="1:17">
      <c r="A276"/>
      <c r="B276"/>
      <c r="C276"/>
      <c r="D276"/>
      <c r="E276"/>
      <c r="F276" s="73"/>
    </row>
  </sheetData>
  <sheetProtection algorithmName="SHA-512" hashValue="XKLZEEmQgpBIek7JAtfEZ1S8KePzeXJSQueVopaPJY2KYss8PfxPR9m3XGlm6qqhpjVVZpAAr4XuR7oOIrTtgg==" saltValue="uKZC6owUldJmJyqqR46dXg==" spinCount="100000" sheet="1" objects="1" scenarios="1" formatCells="0" formatRows="0" sort="0" autoFilter="0"/>
  <autoFilter ref="G1:G276" xr:uid="{00000000-0001-0000-0F00-000000000000}"/>
  <mergeCells count="6">
    <mergeCell ref="A272:F272"/>
    <mergeCell ref="A275:F275"/>
    <mergeCell ref="A1:E1"/>
    <mergeCell ref="A2:F2"/>
    <mergeCell ref="I272:Q272"/>
    <mergeCell ref="I275:Q275"/>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N275"/>
  <sheetViews>
    <sheetView zoomScaleNormal="100" zoomScaleSheetLayoutView="100" workbookViewId="0">
      <selection activeCell="C4" sqref="C4"/>
    </sheetView>
  </sheetViews>
  <sheetFormatPr defaultColWidth="9.140625" defaultRowHeight="14.45"/>
  <cols>
    <col min="1" max="1" width="39.42578125" customWidth="1"/>
    <col min="2" max="2" width="75.5703125" customWidth="1"/>
    <col min="3" max="3" width="18.5703125" customWidth="1"/>
    <col min="4" max="4" width="11" hidden="1" customWidth="1"/>
    <col min="5" max="5" width="2.140625" customWidth="1"/>
  </cols>
  <sheetData>
    <row r="1" spans="1:4" ht="20.25" customHeight="1">
      <c r="A1" s="473" t="s">
        <v>182</v>
      </c>
      <c r="B1" s="473"/>
      <c r="C1">
        <f>+'Section A'!B2</f>
        <v>0</v>
      </c>
      <c r="D1" s="45"/>
    </row>
    <row r="2" spans="1:4" ht="53.25" customHeight="1">
      <c r="A2" s="494" t="s">
        <v>284</v>
      </c>
      <c r="B2" s="494"/>
      <c r="C2" s="494"/>
    </row>
    <row r="3" spans="1:4" ht="26.1">
      <c r="A3" s="20" t="s">
        <v>265</v>
      </c>
      <c r="B3" s="184" t="s">
        <v>266</v>
      </c>
      <c r="C3" s="20" t="s">
        <v>285</v>
      </c>
      <c r="D3" s="45" t="s">
        <v>191</v>
      </c>
    </row>
    <row r="4" spans="1:4" s="89" customFormat="1">
      <c r="A4" s="181"/>
      <c r="B4" s="180"/>
      <c r="C4" s="88">
        <v>0</v>
      </c>
      <c r="D4" s="213" t="s">
        <v>193</v>
      </c>
    </row>
    <row r="5" spans="1:4" s="89" customFormat="1">
      <c r="A5" s="177"/>
      <c r="B5" s="351"/>
      <c r="C5" s="88">
        <v>0</v>
      </c>
      <c r="D5" s="213" t="s">
        <v>193</v>
      </c>
    </row>
    <row r="6" spans="1:4" s="89" customFormat="1">
      <c r="A6" s="177"/>
      <c r="B6" s="351"/>
      <c r="C6" s="88">
        <v>0</v>
      </c>
      <c r="D6" s="213" t="s">
        <v>193</v>
      </c>
    </row>
    <row r="7" spans="1:4" s="89" customFormat="1" hidden="1">
      <c r="A7" s="177"/>
      <c r="B7" s="351"/>
      <c r="C7" s="88">
        <v>0</v>
      </c>
      <c r="D7" s="213" t="s">
        <v>193</v>
      </c>
    </row>
    <row r="8" spans="1:4" s="89" customFormat="1" hidden="1">
      <c r="A8" s="177"/>
      <c r="B8" s="351"/>
      <c r="C8" s="88">
        <v>0</v>
      </c>
      <c r="D8" s="213" t="s">
        <v>193</v>
      </c>
    </row>
    <row r="9" spans="1:4" s="89" customFormat="1" hidden="1">
      <c r="A9" s="177"/>
      <c r="B9" s="351"/>
      <c r="C9" s="88">
        <v>0</v>
      </c>
      <c r="D9" s="213" t="s">
        <v>193</v>
      </c>
    </row>
    <row r="10" spans="1:4" s="89" customFormat="1" hidden="1">
      <c r="A10" s="177"/>
      <c r="B10" s="351"/>
      <c r="C10" s="88">
        <v>0</v>
      </c>
      <c r="D10" s="213" t="s">
        <v>193</v>
      </c>
    </row>
    <row r="11" spans="1:4" s="89" customFormat="1" hidden="1">
      <c r="A11" s="177"/>
      <c r="B11" s="351"/>
      <c r="C11" s="88">
        <v>0</v>
      </c>
      <c r="D11" s="213" t="s">
        <v>193</v>
      </c>
    </row>
    <row r="12" spans="1:4" s="89" customFormat="1" hidden="1">
      <c r="A12" s="177"/>
      <c r="B12" s="351"/>
      <c r="C12" s="88">
        <v>0</v>
      </c>
      <c r="D12" s="213" t="s">
        <v>193</v>
      </c>
    </row>
    <row r="13" spans="1:4" s="89" customFormat="1" hidden="1">
      <c r="A13" s="177"/>
      <c r="B13" s="351"/>
      <c r="C13" s="88">
        <v>0</v>
      </c>
      <c r="D13" s="213" t="s">
        <v>193</v>
      </c>
    </row>
    <row r="14" spans="1:4" s="89" customFormat="1" hidden="1">
      <c r="A14" s="177"/>
      <c r="B14" s="351"/>
      <c r="C14" s="88">
        <v>0</v>
      </c>
      <c r="D14" s="213" t="s">
        <v>193</v>
      </c>
    </row>
    <row r="15" spans="1:4" s="89" customFormat="1" hidden="1">
      <c r="A15" s="177"/>
      <c r="B15" s="351"/>
      <c r="C15" s="88">
        <v>0</v>
      </c>
      <c r="D15" s="213" t="s">
        <v>193</v>
      </c>
    </row>
    <row r="16" spans="1:4" s="89" customFormat="1" hidden="1">
      <c r="A16" s="177"/>
      <c r="B16" s="351"/>
      <c r="C16" s="88">
        <v>0</v>
      </c>
      <c r="D16" s="213" t="s">
        <v>193</v>
      </c>
    </row>
    <row r="17" spans="1:4" s="89" customFormat="1" hidden="1">
      <c r="A17" s="177"/>
      <c r="B17" s="351"/>
      <c r="C17" s="88">
        <v>0</v>
      </c>
      <c r="D17" s="213" t="s">
        <v>193</v>
      </c>
    </row>
    <row r="18" spans="1:4" s="89" customFormat="1" hidden="1">
      <c r="A18" s="177"/>
      <c r="B18" s="351"/>
      <c r="C18" s="88">
        <v>0</v>
      </c>
      <c r="D18" s="213" t="s">
        <v>193</v>
      </c>
    </row>
    <row r="19" spans="1:4" s="89" customFormat="1" hidden="1">
      <c r="A19" s="177"/>
      <c r="B19" s="351"/>
      <c r="C19" s="88">
        <v>0</v>
      </c>
      <c r="D19" s="213" t="s">
        <v>193</v>
      </c>
    </row>
    <row r="20" spans="1:4" s="89" customFormat="1" hidden="1">
      <c r="A20" s="177"/>
      <c r="B20" s="351"/>
      <c r="C20" s="88">
        <v>0</v>
      </c>
      <c r="D20" s="213" t="s">
        <v>193</v>
      </c>
    </row>
    <row r="21" spans="1:4" s="89" customFormat="1" hidden="1">
      <c r="A21" s="177"/>
      <c r="B21" s="351"/>
      <c r="C21" s="88">
        <v>0</v>
      </c>
      <c r="D21" s="213" t="s">
        <v>193</v>
      </c>
    </row>
    <row r="22" spans="1:4" s="89" customFormat="1" hidden="1">
      <c r="A22" s="177"/>
      <c r="B22" s="351"/>
      <c r="C22" s="88">
        <v>0</v>
      </c>
      <c r="D22" s="213" t="s">
        <v>193</v>
      </c>
    </row>
    <row r="23" spans="1:4" s="89" customFormat="1" hidden="1">
      <c r="A23" s="177"/>
      <c r="B23" s="351"/>
      <c r="C23" s="88">
        <v>0</v>
      </c>
      <c r="D23" s="213" t="s">
        <v>193</v>
      </c>
    </row>
    <row r="24" spans="1:4" s="89" customFormat="1" hidden="1">
      <c r="A24" s="177"/>
      <c r="B24" s="351"/>
      <c r="C24" s="88">
        <v>0</v>
      </c>
      <c r="D24" s="213" t="s">
        <v>193</v>
      </c>
    </row>
    <row r="25" spans="1:4" s="89" customFormat="1" hidden="1">
      <c r="A25" s="177"/>
      <c r="B25" s="351"/>
      <c r="C25" s="88">
        <v>0</v>
      </c>
      <c r="D25" s="213" t="s">
        <v>193</v>
      </c>
    </row>
    <row r="26" spans="1:4" s="89" customFormat="1" hidden="1">
      <c r="A26" s="177"/>
      <c r="B26" s="351"/>
      <c r="C26" s="88">
        <v>0</v>
      </c>
      <c r="D26" s="213" t="s">
        <v>193</v>
      </c>
    </row>
    <row r="27" spans="1:4" s="89" customFormat="1" hidden="1">
      <c r="A27" s="177"/>
      <c r="B27" s="351"/>
      <c r="C27" s="88">
        <v>0</v>
      </c>
      <c r="D27" s="213" t="s">
        <v>193</v>
      </c>
    </row>
    <row r="28" spans="1:4" s="89" customFormat="1" hidden="1">
      <c r="A28" s="177"/>
      <c r="B28" s="351"/>
      <c r="C28" s="88">
        <v>0</v>
      </c>
      <c r="D28" s="213" t="s">
        <v>193</v>
      </c>
    </row>
    <row r="29" spans="1:4" s="89" customFormat="1" hidden="1">
      <c r="A29" s="177"/>
      <c r="B29" s="351"/>
      <c r="C29" s="88">
        <v>0</v>
      </c>
      <c r="D29" s="213" t="s">
        <v>193</v>
      </c>
    </row>
    <row r="30" spans="1:4" s="89" customFormat="1" hidden="1">
      <c r="A30" s="177"/>
      <c r="B30" s="351"/>
      <c r="C30" s="88">
        <v>0</v>
      </c>
      <c r="D30" s="213" t="s">
        <v>193</v>
      </c>
    </row>
    <row r="31" spans="1:4" s="89" customFormat="1" hidden="1">
      <c r="A31" s="177"/>
      <c r="B31" s="351"/>
      <c r="C31" s="88">
        <v>0</v>
      </c>
      <c r="D31" s="213" t="s">
        <v>193</v>
      </c>
    </row>
    <row r="32" spans="1:4" s="89" customFormat="1" hidden="1">
      <c r="A32" s="177"/>
      <c r="B32" s="351"/>
      <c r="C32" s="88">
        <v>0</v>
      </c>
      <c r="D32" s="213" t="s">
        <v>193</v>
      </c>
    </row>
    <row r="33" spans="1:4" s="89" customFormat="1" hidden="1">
      <c r="A33" s="177"/>
      <c r="B33" s="351"/>
      <c r="C33" s="88">
        <v>0</v>
      </c>
      <c r="D33" s="213" t="s">
        <v>193</v>
      </c>
    </row>
    <row r="34" spans="1:4" s="89" customFormat="1" hidden="1">
      <c r="A34" s="177"/>
      <c r="B34" s="351"/>
      <c r="C34" s="88">
        <v>0</v>
      </c>
      <c r="D34" s="213" t="s">
        <v>193</v>
      </c>
    </row>
    <row r="35" spans="1:4" s="89" customFormat="1" hidden="1">
      <c r="A35" s="177"/>
      <c r="B35" s="351"/>
      <c r="C35" s="88">
        <v>0</v>
      </c>
      <c r="D35" s="213" t="s">
        <v>193</v>
      </c>
    </row>
    <row r="36" spans="1:4" s="89" customFormat="1" hidden="1">
      <c r="A36" s="177"/>
      <c r="B36" s="351"/>
      <c r="C36" s="88">
        <v>0</v>
      </c>
      <c r="D36" s="213" t="s">
        <v>193</v>
      </c>
    </row>
    <row r="37" spans="1:4" s="89" customFormat="1" hidden="1">
      <c r="A37" s="177"/>
      <c r="B37" s="351"/>
      <c r="C37" s="88">
        <v>0</v>
      </c>
      <c r="D37" s="213" t="s">
        <v>193</v>
      </c>
    </row>
    <row r="38" spans="1:4" s="89" customFormat="1" hidden="1">
      <c r="A38" s="177"/>
      <c r="B38" s="351"/>
      <c r="C38" s="88">
        <v>0</v>
      </c>
      <c r="D38" s="213" t="s">
        <v>193</v>
      </c>
    </row>
    <row r="39" spans="1:4" s="89" customFormat="1" hidden="1">
      <c r="A39" s="177"/>
      <c r="B39" s="351"/>
      <c r="C39" s="88">
        <v>0</v>
      </c>
      <c r="D39" s="213" t="s">
        <v>193</v>
      </c>
    </row>
    <row r="40" spans="1:4" s="89" customFormat="1" hidden="1">
      <c r="A40" s="177"/>
      <c r="B40" s="351"/>
      <c r="C40" s="88">
        <v>0</v>
      </c>
      <c r="D40" s="213" t="s">
        <v>193</v>
      </c>
    </row>
    <row r="41" spans="1:4" s="89" customFormat="1" hidden="1">
      <c r="A41" s="177"/>
      <c r="B41" s="351"/>
      <c r="C41" s="88">
        <v>0</v>
      </c>
      <c r="D41" s="213" t="s">
        <v>193</v>
      </c>
    </row>
    <row r="42" spans="1:4" s="89" customFormat="1" hidden="1">
      <c r="A42" s="177"/>
      <c r="B42" s="351"/>
      <c r="C42" s="88">
        <v>0</v>
      </c>
      <c r="D42" s="213" t="s">
        <v>193</v>
      </c>
    </row>
    <row r="43" spans="1:4" s="89" customFormat="1" hidden="1">
      <c r="A43" s="177"/>
      <c r="B43" s="351"/>
      <c r="C43" s="88">
        <v>0</v>
      </c>
      <c r="D43" s="213" t="s">
        <v>193</v>
      </c>
    </row>
    <row r="44" spans="1:4" s="89" customFormat="1" hidden="1">
      <c r="A44" s="177"/>
      <c r="B44" s="351"/>
      <c r="C44" s="88">
        <v>0</v>
      </c>
      <c r="D44" s="213" t="s">
        <v>193</v>
      </c>
    </row>
    <row r="45" spans="1:4" s="89" customFormat="1" hidden="1">
      <c r="A45" s="177"/>
      <c r="B45" s="351"/>
      <c r="C45" s="88">
        <v>0</v>
      </c>
      <c r="D45" s="213" t="s">
        <v>193</v>
      </c>
    </row>
    <row r="46" spans="1:4" s="89" customFormat="1" hidden="1">
      <c r="A46" s="177"/>
      <c r="B46" s="351"/>
      <c r="C46" s="88">
        <v>0</v>
      </c>
      <c r="D46" s="213" t="s">
        <v>193</v>
      </c>
    </row>
    <row r="47" spans="1:4" s="89" customFormat="1" hidden="1">
      <c r="A47" s="177"/>
      <c r="B47" s="351"/>
      <c r="C47" s="88">
        <v>0</v>
      </c>
      <c r="D47" s="213" t="s">
        <v>193</v>
      </c>
    </row>
    <row r="48" spans="1:4" s="89" customFormat="1" hidden="1">
      <c r="A48" s="177"/>
      <c r="B48" s="351"/>
      <c r="C48" s="88">
        <v>0</v>
      </c>
      <c r="D48" s="213" t="s">
        <v>193</v>
      </c>
    </row>
    <row r="49" spans="1:4" s="89" customFormat="1" hidden="1">
      <c r="A49" s="177"/>
      <c r="B49" s="351"/>
      <c r="C49" s="88">
        <v>0</v>
      </c>
      <c r="D49" s="213" t="s">
        <v>193</v>
      </c>
    </row>
    <row r="50" spans="1:4" s="89" customFormat="1" hidden="1">
      <c r="A50" s="177"/>
      <c r="B50" s="351"/>
      <c r="C50" s="88">
        <v>0</v>
      </c>
      <c r="D50" s="213" t="s">
        <v>193</v>
      </c>
    </row>
    <row r="51" spans="1:4" s="89" customFormat="1" hidden="1">
      <c r="A51" s="177"/>
      <c r="B51" s="351"/>
      <c r="C51" s="88">
        <v>0</v>
      </c>
      <c r="D51" s="213" t="s">
        <v>193</v>
      </c>
    </row>
    <row r="52" spans="1:4" s="89" customFormat="1" hidden="1">
      <c r="A52" s="177"/>
      <c r="B52" s="351"/>
      <c r="C52" s="88">
        <v>0</v>
      </c>
      <c r="D52" s="213" t="s">
        <v>193</v>
      </c>
    </row>
    <row r="53" spans="1:4" s="89" customFormat="1" hidden="1">
      <c r="A53" s="177"/>
      <c r="B53" s="351"/>
      <c r="C53" s="88">
        <v>0</v>
      </c>
      <c r="D53" s="213" t="s">
        <v>193</v>
      </c>
    </row>
    <row r="54" spans="1:4" s="89" customFormat="1" hidden="1">
      <c r="A54" s="177"/>
      <c r="B54" s="351"/>
      <c r="C54" s="88">
        <v>0</v>
      </c>
      <c r="D54" s="213" t="s">
        <v>193</v>
      </c>
    </row>
    <row r="55" spans="1:4" s="89" customFormat="1" hidden="1">
      <c r="A55" s="177"/>
      <c r="B55" s="351"/>
      <c r="C55" s="88">
        <v>0</v>
      </c>
      <c r="D55" s="213" t="s">
        <v>193</v>
      </c>
    </row>
    <row r="56" spans="1:4" s="89" customFormat="1" hidden="1">
      <c r="A56" s="177"/>
      <c r="B56" s="351"/>
      <c r="C56" s="88">
        <v>0</v>
      </c>
      <c r="D56" s="213" t="s">
        <v>193</v>
      </c>
    </row>
    <row r="57" spans="1:4" s="89" customFormat="1" hidden="1">
      <c r="A57" s="177"/>
      <c r="B57" s="351"/>
      <c r="C57" s="88">
        <v>0</v>
      </c>
      <c r="D57" s="213" t="s">
        <v>193</v>
      </c>
    </row>
    <row r="58" spans="1:4" s="89" customFormat="1" hidden="1">
      <c r="A58" s="177"/>
      <c r="B58" s="351"/>
      <c r="C58" s="88">
        <v>0</v>
      </c>
      <c r="D58" s="213" t="s">
        <v>193</v>
      </c>
    </row>
    <row r="59" spans="1:4" s="89" customFormat="1" hidden="1">
      <c r="A59" s="177"/>
      <c r="B59" s="351"/>
      <c r="C59" s="88">
        <v>0</v>
      </c>
      <c r="D59" s="213" t="s">
        <v>193</v>
      </c>
    </row>
    <row r="60" spans="1:4" s="89" customFormat="1" hidden="1">
      <c r="A60" s="177"/>
      <c r="B60" s="351"/>
      <c r="C60" s="88">
        <v>0</v>
      </c>
      <c r="D60" s="213" t="s">
        <v>193</v>
      </c>
    </row>
    <row r="61" spans="1:4" s="89" customFormat="1" hidden="1">
      <c r="A61" s="177"/>
      <c r="B61" s="351"/>
      <c r="C61" s="88">
        <v>0</v>
      </c>
      <c r="D61" s="213" t="s">
        <v>193</v>
      </c>
    </row>
    <row r="62" spans="1:4" s="89" customFormat="1" hidden="1">
      <c r="A62" s="177"/>
      <c r="B62" s="351"/>
      <c r="C62" s="88">
        <v>0</v>
      </c>
      <c r="D62" s="213" t="s">
        <v>193</v>
      </c>
    </row>
    <row r="63" spans="1:4" s="89" customFormat="1" hidden="1">
      <c r="A63" s="177"/>
      <c r="B63" s="351"/>
      <c r="C63" s="88">
        <v>0</v>
      </c>
      <c r="D63" s="213" t="s">
        <v>193</v>
      </c>
    </row>
    <row r="64" spans="1:4" s="89" customFormat="1" hidden="1">
      <c r="A64" s="177"/>
      <c r="B64" s="351"/>
      <c r="C64" s="88">
        <v>0</v>
      </c>
      <c r="D64" s="213" t="s">
        <v>193</v>
      </c>
    </row>
    <row r="65" spans="1:4" s="89" customFormat="1" hidden="1">
      <c r="A65" s="177"/>
      <c r="B65" s="351"/>
      <c r="C65" s="88">
        <v>0</v>
      </c>
      <c r="D65" s="213" t="s">
        <v>193</v>
      </c>
    </row>
    <row r="66" spans="1:4" s="89" customFormat="1" hidden="1">
      <c r="A66" s="177"/>
      <c r="B66" s="351"/>
      <c r="C66" s="88">
        <v>0</v>
      </c>
      <c r="D66" s="213" t="s">
        <v>193</v>
      </c>
    </row>
    <row r="67" spans="1:4" s="89" customFormat="1" hidden="1">
      <c r="A67" s="177"/>
      <c r="B67" s="351"/>
      <c r="C67" s="88">
        <v>0</v>
      </c>
      <c r="D67" s="213" t="s">
        <v>193</v>
      </c>
    </row>
    <row r="68" spans="1:4" s="89" customFormat="1" hidden="1">
      <c r="A68" s="177"/>
      <c r="B68" s="351"/>
      <c r="C68" s="88">
        <v>0</v>
      </c>
      <c r="D68" s="213" t="s">
        <v>193</v>
      </c>
    </row>
    <row r="69" spans="1:4" s="89" customFormat="1" hidden="1">
      <c r="A69" s="177"/>
      <c r="B69" s="351"/>
      <c r="C69" s="88">
        <v>0</v>
      </c>
      <c r="D69" s="213" t="s">
        <v>193</v>
      </c>
    </row>
    <row r="70" spans="1:4" s="89" customFormat="1" hidden="1">
      <c r="A70" s="177"/>
      <c r="B70" s="351"/>
      <c r="C70" s="88">
        <v>0</v>
      </c>
      <c r="D70" s="213" t="s">
        <v>193</v>
      </c>
    </row>
    <row r="71" spans="1:4" s="89" customFormat="1" hidden="1">
      <c r="A71" s="177"/>
      <c r="B71" s="351"/>
      <c r="C71" s="88">
        <v>0</v>
      </c>
      <c r="D71" s="213" t="s">
        <v>193</v>
      </c>
    </row>
    <row r="72" spans="1:4" s="89" customFormat="1" hidden="1">
      <c r="A72" s="177"/>
      <c r="B72" s="351"/>
      <c r="C72" s="88">
        <v>0</v>
      </c>
      <c r="D72" s="213" t="s">
        <v>193</v>
      </c>
    </row>
    <row r="73" spans="1:4" s="89" customFormat="1" hidden="1">
      <c r="A73" s="177"/>
      <c r="B73" s="351"/>
      <c r="C73" s="88">
        <v>0</v>
      </c>
      <c r="D73" s="213" t="s">
        <v>193</v>
      </c>
    </row>
    <row r="74" spans="1:4" s="89" customFormat="1" hidden="1">
      <c r="A74" s="177"/>
      <c r="B74" s="351"/>
      <c r="C74" s="88">
        <v>0</v>
      </c>
      <c r="D74" s="213" t="s">
        <v>193</v>
      </c>
    </row>
    <row r="75" spans="1:4" s="89" customFormat="1" hidden="1">
      <c r="A75" s="177"/>
      <c r="B75" s="351"/>
      <c r="C75" s="88">
        <v>0</v>
      </c>
      <c r="D75" s="213" t="s">
        <v>193</v>
      </c>
    </row>
    <row r="76" spans="1:4" s="89" customFormat="1" hidden="1">
      <c r="A76" s="177"/>
      <c r="B76" s="351"/>
      <c r="C76" s="88">
        <v>0</v>
      </c>
      <c r="D76" s="213" t="s">
        <v>193</v>
      </c>
    </row>
    <row r="77" spans="1:4" s="89" customFormat="1" hidden="1">
      <c r="A77" s="177"/>
      <c r="B77" s="351"/>
      <c r="C77" s="88">
        <v>0</v>
      </c>
      <c r="D77" s="213" t="s">
        <v>193</v>
      </c>
    </row>
    <row r="78" spans="1:4" s="89" customFormat="1" hidden="1">
      <c r="A78" s="177"/>
      <c r="B78" s="351"/>
      <c r="C78" s="88">
        <v>0</v>
      </c>
      <c r="D78" s="213" t="s">
        <v>193</v>
      </c>
    </row>
    <row r="79" spans="1:4" s="89" customFormat="1" hidden="1">
      <c r="A79" s="177"/>
      <c r="B79" s="351"/>
      <c r="C79" s="88">
        <v>0</v>
      </c>
      <c r="D79" s="213" t="s">
        <v>193</v>
      </c>
    </row>
    <row r="80" spans="1:4" s="89" customFormat="1" hidden="1">
      <c r="A80" s="177"/>
      <c r="B80" s="351"/>
      <c r="C80" s="88">
        <v>0</v>
      </c>
      <c r="D80" s="213" t="s">
        <v>193</v>
      </c>
    </row>
    <row r="81" spans="1:4" s="89" customFormat="1" hidden="1">
      <c r="A81" s="177"/>
      <c r="B81" s="351"/>
      <c r="C81" s="88">
        <v>0</v>
      </c>
      <c r="D81" s="213" t="s">
        <v>193</v>
      </c>
    </row>
    <row r="82" spans="1:4" s="89" customFormat="1" hidden="1">
      <c r="A82" s="177"/>
      <c r="B82" s="351"/>
      <c r="C82" s="88">
        <v>0</v>
      </c>
      <c r="D82" s="213" t="s">
        <v>193</v>
      </c>
    </row>
    <row r="83" spans="1:4" s="89" customFormat="1" hidden="1">
      <c r="A83" s="177"/>
      <c r="B83" s="351"/>
      <c r="C83" s="88">
        <v>0</v>
      </c>
      <c r="D83" s="213" t="s">
        <v>193</v>
      </c>
    </row>
    <row r="84" spans="1:4" s="89" customFormat="1" hidden="1">
      <c r="A84" s="177"/>
      <c r="B84" s="351"/>
      <c r="C84" s="88">
        <v>0</v>
      </c>
      <c r="D84" s="213" t="s">
        <v>193</v>
      </c>
    </row>
    <row r="85" spans="1:4" s="89" customFormat="1" hidden="1">
      <c r="A85" s="177"/>
      <c r="B85" s="351"/>
      <c r="C85" s="88">
        <v>0</v>
      </c>
      <c r="D85" s="213" t="s">
        <v>193</v>
      </c>
    </row>
    <row r="86" spans="1:4" s="89" customFormat="1" hidden="1">
      <c r="A86" s="177"/>
      <c r="B86" s="351"/>
      <c r="C86" s="88">
        <v>0</v>
      </c>
      <c r="D86" s="213" t="s">
        <v>193</v>
      </c>
    </row>
    <row r="87" spans="1:4" s="89" customFormat="1" hidden="1">
      <c r="A87" s="177"/>
      <c r="B87" s="351"/>
      <c r="C87" s="88">
        <v>0</v>
      </c>
      <c r="D87" s="213" t="s">
        <v>193</v>
      </c>
    </row>
    <row r="88" spans="1:4" s="89" customFormat="1" hidden="1">
      <c r="A88" s="177"/>
      <c r="B88" s="351"/>
      <c r="C88" s="88">
        <v>0</v>
      </c>
      <c r="D88" s="213" t="s">
        <v>193</v>
      </c>
    </row>
    <row r="89" spans="1:4" s="89" customFormat="1" hidden="1">
      <c r="A89" s="177"/>
      <c r="B89" s="351"/>
      <c r="C89" s="88">
        <v>0</v>
      </c>
      <c r="D89" s="213" t="s">
        <v>193</v>
      </c>
    </row>
    <row r="90" spans="1:4" s="89" customFormat="1" hidden="1">
      <c r="A90" s="177"/>
      <c r="B90" s="351"/>
      <c r="C90" s="88">
        <v>0</v>
      </c>
      <c r="D90" s="213" t="s">
        <v>193</v>
      </c>
    </row>
    <row r="91" spans="1:4" s="89" customFormat="1" hidden="1">
      <c r="A91" s="177"/>
      <c r="B91" s="351"/>
      <c r="C91" s="88">
        <v>0</v>
      </c>
      <c r="D91" s="213" t="s">
        <v>193</v>
      </c>
    </row>
    <row r="92" spans="1:4" s="89" customFormat="1" hidden="1">
      <c r="A92" s="177"/>
      <c r="B92" s="351"/>
      <c r="C92" s="88">
        <v>0</v>
      </c>
      <c r="D92" s="213" t="s">
        <v>193</v>
      </c>
    </row>
    <row r="93" spans="1:4" s="89" customFormat="1" hidden="1">
      <c r="A93" s="177"/>
      <c r="B93" s="351"/>
      <c r="C93" s="88">
        <v>0</v>
      </c>
      <c r="D93" s="213" t="s">
        <v>193</v>
      </c>
    </row>
    <row r="94" spans="1:4" s="89" customFormat="1" hidden="1">
      <c r="A94" s="177"/>
      <c r="B94" s="351"/>
      <c r="C94" s="88">
        <v>0</v>
      </c>
      <c r="D94" s="213" t="s">
        <v>193</v>
      </c>
    </row>
    <row r="95" spans="1:4" s="89" customFormat="1" hidden="1">
      <c r="A95" s="177"/>
      <c r="B95" s="351"/>
      <c r="C95" s="88">
        <v>0</v>
      </c>
      <c r="D95" s="213" t="s">
        <v>193</v>
      </c>
    </row>
    <row r="96" spans="1:4" s="89" customFormat="1" hidden="1">
      <c r="A96" s="177"/>
      <c r="B96" s="351"/>
      <c r="C96" s="88">
        <v>0</v>
      </c>
      <c r="D96" s="213" t="s">
        <v>193</v>
      </c>
    </row>
    <row r="97" spans="1:4" s="89" customFormat="1" hidden="1">
      <c r="A97" s="177"/>
      <c r="B97" s="351"/>
      <c r="C97" s="88">
        <v>0</v>
      </c>
      <c r="D97" s="213" t="s">
        <v>193</v>
      </c>
    </row>
    <row r="98" spans="1:4" s="89" customFormat="1" hidden="1">
      <c r="A98" s="177"/>
      <c r="B98" s="351"/>
      <c r="C98" s="88">
        <v>0</v>
      </c>
      <c r="D98" s="213" t="s">
        <v>193</v>
      </c>
    </row>
    <row r="99" spans="1:4" s="89" customFormat="1" hidden="1">
      <c r="A99" s="177"/>
      <c r="B99" s="351"/>
      <c r="C99" s="88">
        <v>0</v>
      </c>
      <c r="D99" s="213" t="s">
        <v>193</v>
      </c>
    </row>
    <row r="100" spans="1:4" s="89" customFormat="1" hidden="1">
      <c r="A100" s="177"/>
      <c r="B100" s="351"/>
      <c r="C100" s="88">
        <v>0</v>
      </c>
      <c r="D100" s="213" t="s">
        <v>193</v>
      </c>
    </row>
    <row r="101" spans="1:4" s="89" customFormat="1" hidden="1">
      <c r="A101" s="177"/>
      <c r="B101" s="351"/>
      <c r="C101" s="88">
        <v>0</v>
      </c>
      <c r="D101" s="213" t="s">
        <v>193</v>
      </c>
    </row>
    <row r="102" spans="1:4" s="89" customFormat="1" hidden="1">
      <c r="A102" s="177"/>
      <c r="B102" s="351"/>
      <c r="C102" s="88">
        <v>0</v>
      </c>
      <c r="D102" s="213" t="s">
        <v>193</v>
      </c>
    </row>
    <row r="103" spans="1:4" s="89" customFormat="1" hidden="1">
      <c r="A103" s="177"/>
      <c r="B103" s="351"/>
      <c r="C103" s="88">
        <v>0</v>
      </c>
      <c r="D103" s="213" t="s">
        <v>193</v>
      </c>
    </row>
    <row r="104" spans="1:4" s="89" customFormat="1" hidden="1">
      <c r="A104" s="177"/>
      <c r="B104" s="351"/>
      <c r="C104" s="88">
        <v>0</v>
      </c>
      <c r="D104" s="213" t="s">
        <v>193</v>
      </c>
    </row>
    <row r="105" spans="1:4" s="89" customFormat="1" hidden="1">
      <c r="A105" s="177"/>
      <c r="B105" s="351"/>
      <c r="C105" s="88">
        <v>0</v>
      </c>
      <c r="D105" s="213" t="s">
        <v>193</v>
      </c>
    </row>
    <row r="106" spans="1:4" s="89" customFormat="1" hidden="1">
      <c r="A106" s="177"/>
      <c r="B106" s="351"/>
      <c r="C106" s="88">
        <v>0</v>
      </c>
      <c r="D106" s="213" t="s">
        <v>193</v>
      </c>
    </row>
    <row r="107" spans="1:4" s="89" customFormat="1" hidden="1">
      <c r="A107" s="177"/>
      <c r="B107" s="351"/>
      <c r="C107" s="88">
        <v>0</v>
      </c>
      <c r="D107" s="213" t="s">
        <v>193</v>
      </c>
    </row>
    <row r="108" spans="1:4" s="89" customFormat="1" hidden="1">
      <c r="A108" s="177"/>
      <c r="B108" s="351"/>
      <c r="C108" s="88">
        <v>0</v>
      </c>
      <c r="D108" s="213" t="s">
        <v>193</v>
      </c>
    </row>
    <row r="109" spans="1:4" s="89" customFormat="1" hidden="1">
      <c r="A109" s="177"/>
      <c r="B109" s="351"/>
      <c r="C109" s="88">
        <v>0</v>
      </c>
      <c r="D109" s="213" t="s">
        <v>193</v>
      </c>
    </row>
    <row r="110" spans="1:4" s="89" customFormat="1" hidden="1">
      <c r="A110" s="177"/>
      <c r="B110" s="351"/>
      <c r="C110" s="88">
        <v>0</v>
      </c>
      <c r="D110" s="213" t="s">
        <v>193</v>
      </c>
    </row>
    <row r="111" spans="1:4" s="89" customFormat="1" hidden="1">
      <c r="A111" s="177"/>
      <c r="B111" s="351"/>
      <c r="C111" s="88">
        <v>0</v>
      </c>
      <c r="D111" s="213" t="s">
        <v>193</v>
      </c>
    </row>
    <row r="112" spans="1:4" s="89" customFormat="1" hidden="1">
      <c r="A112" s="177"/>
      <c r="B112" s="351"/>
      <c r="C112" s="88">
        <v>0</v>
      </c>
      <c r="D112" s="213" t="s">
        <v>193</v>
      </c>
    </row>
    <row r="113" spans="1:4" s="89" customFormat="1" hidden="1">
      <c r="A113" s="177"/>
      <c r="B113" s="351"/>
      <c r="C113" s="88">
        <v>0</v>
      </c>
      <c r="D113" s="213" t="s">
        <v>193</v>
      </c>
    </row>
    <row r="114" spans="1:4" s="89" customFormat="1" hidden="1">
      <c r="A114" s="177"/>
      <c r="B114" s="351"/>
      <c r="C114" s="88">
        <v>0</v>
      </c>
      <c r="D114" s="213" t="s">
        <v>193</v>
      </c>
    </row>
    <row r="115" spans="1:4" s="89" customFormat="1" hidden="1">
      <c r="A115" s="177"/>
      <c r="B115" s="351"/>
      <c r="C115" s="88">
        <v>0</v>
      </c>
      <c r="D115" s="213" t="s">
        <v>193</v>
      </c>
    </row>
    <row r="116" spans="1:4" s="89" customFormat="1" hidden="1">
      <c r="A116" s="177"/>
      <c r="B116" s="351"/>
      <c r="C116" s="88">
        <v>0</v>
      </c>
      <c r="D116" s="213" t="s">
        <v>193</v>
      </c>
    </row>
    <row r="117" spans="1:4" s="89" customFormat="1" hidden="1">
      <c r="A117" s="177"/>
      <c r="B117" s="351"/>
      <c r="C117" s="88">
        <v>0</v>
      </c>
      <c r="D117" s="213" t="s">
        <v>193</v>
      </c>
    </row>
    <row r="118" spans="1:4" s="89" customFormat="1" hidden="1">
      <c r="A118" s="177"/>
      <c r="B118" s="351"/>
      <c r="C118" s="88">
        <v>0</v>
      </c>
      <c r="D118" s="213" t="s">
        <v>193</v>
      </c>
    </row>
    <row r="119" spans="1:4" s="89" customFormat="1" hidden="1">
      <c r="A119" s="177"/>
      <c r="B119" s="351"/>
      <c r="C119" s="88">
        <v>0</v>
      </c>
      <c r="D119" s="213" t="s">
        <v>193</v>
      </c>
    </row>
    <row r="120" spans="1:4" s="89" customFormat="1" hidden="1">
      <c r="A120" s="177"/>
      <c r="B120" s="351"/>
      <c r="C120" s="88">
        <v>0</v>
      </c>
      <c r="D120" s="213" t="s">
        <v>193</v>
      </c>
    </row>
    <row r="121" spans="1:4" s="89" customFormat="1" hidden="1">
      <c r="A121" s="177"/>
      <c r="B121" s="351"/>
      <c r="C121" s="88">
        <v>0</v>
      </c>
      <c r="D121" s="213" t="s">
        <v>193</v>
      </c>
    </row>
    <row r="122" spans="1:4" s="89" customFormat="1" hidden="1">
      <c r="A122" s="177"/>
      <c r="B122" s="351"/>
      <c r="C122" s="88">
        <v>0</v>
      </c>
      <c r="D122" s="213" t="s">
        <v>193</v>
      </c>
    </row>
    <row r="123" spans="1:4" s="89" customFormat="1" hidden="1">
      <c r="A123" s="177"/>
      <c r="B123" s="351"/>
      <c r="C123" s="88">
        <v>0</v>
      </c>
      <c r="D123" s="213" t="s">
        <v>193</v>
      </c>
    </row>
    <row r="124" spans="1:4" s="89" customFormat="1" hidden="1">
      <c r="A124" s="177"/>
      <c r="B124" s="351"/>
      <c r="C124" s="88">
        <v>0</v>
      </c>
      <c r="D124" s="213" t="s">
        <v>193</v>
      </c>
    </row>
    <row r="125" spans="1:4" s="89" customFormat="1" hidden="1">
      <c r="A125" s="177"/>
      <c r="B125" s="351"/>
      <c r="C125" s="88">
        <v>0</v>
      </c>
      <c r="D125" s="213" t="s">
        <v>193</v>
      </c>
    </row>
    <row r="126" spans="1:4" s="89" customFormat="1" hidden="1">
      <c r="A126" s="177"/>
      <c r="B126" s="351"/>
      <c r="C126" s="88">
        <v>0</v>
      </c>
      <c r="D126" s="213" t="s">
        <v>193</v>
      </c>
    </row>
    <row r="127" spans="1:4" s="89" customFormat="1" hidden="1">
      <c r="A127" s="177"/>
      <c r="B127" s="351"/>
      <c r="C127" s="88">
        <v>0</v>
      </c>
      <c r="D127" s="213" t="s">
        <v>193</v>
      </c>
    </row>
    <row r="128" spans="1:4" s="89" customFormat="1" hidden="1">
      <c r="A128" s="177"/>
      <c r="B128" s="351"/>
      <c r="C128" s="88">
        <v>0</v>
      </c>
      <c r="D128" s="213" t="s">
        <v>193</v>
      </c>
    </row>
    <row r="129" spans="1:6" s="89" customFormat="1" hidden="1">
      <c r="A129" s="177"/>
      <c r="B129" s="351"/>
      <c r="C129" s="88">
        <v>0</v>
      </c>
      <c r="D129" s="213" t="s">
        <v>193</v>
      </c>
    </row>
    <row r="130" spans="1:6" s="89" customFormat="1" hidden="1">
      <c r="A130" s="177"/>
      <c r="B130" s="351"/>
      <c r="C130" s="88">
        <v>0</v>
      </c>
      <c r="D130" s="213" t="s">
        <v>193</v>
      </c>
    </row>
    <row r="131" spans="1:6" s="89" customFormat="1" hidden="1">
      <c r="A131" s="177"/>
      <c r="B131" s="351"/>
      <c r="C131" s="88">
        <v>0</v>
      </c>
      <c r="D131" s="213" t="s">
        <v>193</v>
      </c>
    </row>
    <row r="132" spans="1:6" s="89" customFormat="1" hidden="1">
      <c r="A132" s="177"/>
      <c r="B132" s="351"/>
      <c r="C132" s="88">
        <v>0</v>
      </c>
      <c r="D132" s="213" t="s">
        <v>193</v>
      </c>
    </row>
    <row r="133" spans="1:6" s="89" customFormat="1">
      <c r="A133" s="351"/>
      <c r="B133" s="351"/>
      <c r="C133" s="115">
        <v>0</v>
      </c>
      <c r="D133" s="89" t="s">
        <v>193</v>
      </c>
    </row>
    <row r="134" spans="1:6" s="89" customFormat="1">
      <c r="A134" s="351"/>
      <c r="B134" s="172" t="s">
        <v>194</v>
      </c>
      <c r="C134" s="224">
        <f>ROUND(SUBTOTAL(109,C4:C133),2)</f>
        <v>0</v>
      </c>
      <c r="D134" s="89" t="s">
        <v>193</v>
      </c>
      <c r="F134" s="349" t="s">
        <v>210</v>
      </c>
    </row>
    <row r="135" spans="1:6" s="89" customFormat="1">
      <c r="A135" s="351"/>
      <c r="B135" s="351"/>
      <c r="C135" s="93"/>
      <c r="D135" s="89" t="s">
        <v>196</v>
      </c>
    </row>
    <row r="136" spans="1:6" s="89" customFormat="1">
      <c r="A136" s="351"/>
      <c r="B136" s="351"/>
      <c r="C136" s="88">
        <v>0</v>
      </c>
      <c r="D136" s="89" t="s">
        <v>196</v>
      </c>
    </row>
    <row r="137" spans="1:6" s="89" customFormat="1">
      <c r="A137" s="177"/>
      <c r="B137" s="351"/>
      <c r="C137" s="88">
        <v>0</v>
      </c>
      <c r="D137" s="89" t="s">
        <v>196</v>
      </c>
    </row>
    <row r="138" spans="1:6" s="89" customFormat="1">
      <c r="A138" s="177"/>
      <c r="B138" s="351"/>
      <c r="C138" s="88">
        <v>0</v>
      </c>
      <c r="D138" s="89" t="s">
        <v>196</v>
      </c>
    </row>
    <row r="139" spans="1:6" s="89" customFormat="1" hidden="1">
      <c r="A139" s="177"/>
      <c r="B139" s="351"/>
      <c r="C139" s="88">
        <v>0</v>
      </c>
      <c r="D139" s="89" t="s">
        <v>196</v>
      </c>
    </row>
    <row r="140" spans="1:6" s="89" customFormat="1" hidden="1">
      <c r="A140" s="177"/>
      <c r="B140" s="351"/>
      <c r="C140" s="88">
        <v>0</v>
      </c>
      <c r="D140" s="89" t="s">
        <v>196</v>
      </c>
    </row>
    <row r="141" spans="1:6" s="89" customFormat="1" hidden="1">
      <c r="A141" s="177"/>
      <c r="B141" s="351"/>
      <c r="C141" s="88">
        <v>0</v>
      </c>
      <c r="D141" s="89" t="s">
        <v>196</v>
      </c>
    </row>
    <row r="142" spans="1:6" s="89" customFormat="1" hidden="1">
      <c r="A142" s="177"/>
      <c r="B142" s="351"/>
      <c r="C142" s="88">
        <v>0</v>
      </c>
      <c r="D142" s="89" t="s">
        <v>196</v>
      </c>
    </row>
    <row r="143" spans="1:6" s="89" customFormat="1" hidden="1">
      <c r="A143" s="177"/>
      <c r="B143" s="351"/>
      <c r="C143" s="88">
        <v>0</v>
      </c>
      <c r="D143" s="89" t="s">
        <v>196</v>
      </c>
    </row>
    <row r="144" spans="1:6" s="89" customFormat="1" hidden="1">
      <c r="A144" s="177"/>
      <c r="B144" s="351"/>
      <c r="C144" s="88">
        <v>0</v>
      </c>
      <c r="D144" s="89" t="s">
        <v>196</v>
      </c>
    </row>
    <row r="145" spans="1:4" s="89" customFormat="1" hidden="1">
      <c r="A145" s="177"/>
      <c r="B145" s="351"/>
      <c r="C145" s="88">
        <v>0</v>
      </c>
      <c r="D145" s="89" t="s">
        <v>196</v>
      </c>
    </row>
    <row r="146" spans="1:4" s="89" customFormat="1" hidden="1">
      <c r="A146" s="177"/>
      <c r="B146" s="351"/>
      <c r="C146" s="88">
        <v>0</v>
      </c>
      <c r="D146" s="89" t="s">
        <v>196</v>
      </c>
    </row>
    <row r="147" spans="1:4" s="89" customFormat="1" hidden="1">
      <c r="A147" s="177"/>
      <c r="B147" s="351"/>
      <c r="C147" s="88">
        <v>0</v>
      </c>
      <c r="D147" s="89" t="s">
        <v>196</v>
      </c>
    </row>
    <row r="148" spans="1:4" s="89" customFormat="1" hidden="1">
      <c r="A148" s="177"/>
      <c r="B148" s="351"/>
      <c r="C148" s="88">
        <v>0</v>
      </c>
      <c r="D148" s="89" t="s">
        <v>196</v>
      </c>
    </row>
    <row r="149" spans="1:4" s="89" customFormat="1" hidden="1">
      <c r="A149" s="177"/>
      <c r="B149" s="351"/>
      <c r="C149" s="88">
        <v>0</v>
      </c>
      <c r="D149" s="89" t="s">
        <v>196</v>
      </c>
    </row>
    <row r="150" spans="1:4" s="89" customFormat="1" hidden="1">
      <c r="A150" s="177"/>
      <c r="B150" s="351"/>
      <c r="C150" s="88">
        <v>0</v>
      </c>
      <c r="D150" s="89" t="s">
        <v>196</v>
      </c>
    </row>
    <row r="151" spans="1:4" s="89" customFormat="1" hidden="1">
      <c r="A151" s="177"/>
      <c r="B151" s="351"/>
      <c r="C151" s="88">
        <v>0</v>
      </c>
      <c r="D151" s="89" t="s">
        <v>196</v>
      </c>
    </row>
    <row r="152" spans="1:4" s="89" customFormat="1" hidden="1">
      <c r="A152" s="177"/>
      <c r="B152" s="351"/>
      <c r="C152" s="88">
        <v>0</v>
      </c>
      <c r="D152" s="89" t="s">
        <v>196</v>
      </c>
    </row>
    <row r="153" spans="1:4" s="89" customFormat="1" hidden="1">
      <c r="A153" s="177"/>
      <c r="B153" s="351"/>
      <c r="C153" s="88">
        <v>0</v>
      </c>
      <c r="D153" s="89" t="s">
        <v>196</v>
      </c>
    </row>
    <row r="154" spans="1:4" s="89" customFormat="1" hidden="1">
      <c r="A154" s="177"/>
      <c r="B154" s="351"/>
      <c r="C154" s="88">
        <v>0</v>
      </c>
      <c r="D154" s="89" t="s">
        <v>196</v>
      </c>
    </row>
    <row r="155" spans="1:4" s="89" customFormat="1" hidden="1">
      <c r="A155" s="177"/>
      <c r="B155" s="351"/>
      <c r="C155" s="88">
        <v>0</v>
      </c>
      <c r="D155" s="89" t="s">
        <v>196</v>
      </c>
    </row>
    <row r="156" spans="1:4" s="89" customFormat="1" hidden="1">
      <c r="A156" s="177"/>
      <c r="B156" s="351"/>
      <c r="C156" s="88">
        <v>0</v>
      </c>
      <c r="D156" s="89" t="s">
        <v>196</v>
      </c>
    </row>
    <row r="157" spans="1:4" s="89" customFormat="1" hidden="1">
      <c r="A157" s="177"/>
      <c r="B157" s="351"/>
      <c r="C157" s="88">
        <v>0</v>
      </c>
      <c r="D157" s="89" t="s">
        <v>196</v>
      </c>
    </row>
    <row r="158" spans="1:4" s="89" customFormat="1" hidden="1">
      <c r="A158" s="177"/>
      <c r="B158" s="351"/>
      <c r="C158" s="88">
        <v>0</v>
      </c>
      <c r="D158" s="89" t="s">
        <v>196</v>
      </c>
    </row>
    <row r="159" spans="1:4" s="89" customFormat="1" hidden="1">
      <c r="A159" s="177"/>
      <c r="B159" s="351"/>
      <c r="C159" s="88">
        <v>0</v>
      </c>
      <c r="D159" s="89" t="s">
        <v>196</v>
      </c>
    </row>
    <row r="160" spans="1:4" s="89" customFormat="1" hidden="1">
      <c r="A160" s="177"/>
      <c r="B160" s="351"/>
      <c r="C160" s="88">
        <v>0</v>
      </c>
      <c r="D160" s="89" t="s">
        <v>196</v>
      </c>
    </row>
    <row r="161" spans="1:4" s="89" customFormat="1" hidden="1">
      <c r="A161" s="177"/>
      <c r="B161" s="351"/>
      <c r="C161" s="88">
        <v>0</v>
      </c>
      <c r="D161" s="89" t="s">
        <v>196</v>
      </c>
    </row>
    <row r="162" spans="1:4" s="89" customFormat="1" hidden="1">
      <c r="A162" s="177"/>
      <c r="B162" s="351"/>
      <c r="C162" s="88">
        <v>0</v>
      </c>
      <c r="D162" s="89" t="s">
        <v>196</v>
      </c>
    </row>
    <row r="163" spans="1:4" s="89" customFormat="1" hidden="1">
      <c r="A163" s="177"/>
      <c r="B163" s="351"/>
      <c r="C163" s="88">
        <v>0</v>
      </c>
      <c r="D163" s="89" t="s">
        <v>196</v>
      </c>
    </row>
    <row r="164" spans="1:4" s="89" customFormat="1" hidden="1">
      <c r="A164" s="177"/>
      <c r="B164" s="351"/>
      <c r="C164" s="88">
        <v>0</v>
      </c>
      <c r="D164" s="89" t="s">
        <v>196</v>
      </c>
    </row>
    <row r="165" spans="1:4" s="89" customFormat="1" hidden="1">
      <c r="A165" s="177"/>
      <c r="B165" s="351"/>
      <c r="C165" s="88">
        <v>0</v>
      </c>
      <c r="D165" s="89" t="s">
        <v>196</v>
      </c>
    </row>
    <row r="166" spans="1:4" s="89" customFormat="1" hidden="1">
      <c r="A166" s="177"/>
      <c r="B166" s="351"/>
      <c r="C166" s="88">
        <v>0</v>
      </c>
      <c r="D166" s="89" t="s">
        <v>196</v>
      </c>
    </row>
    <row r="167" spans="1:4" s="89" customFormat="1" hidden="1">
      <c r="A167" s="177"/>
      <c r="B167" s="351"/>
      <c r="C167" s="88">
        <v>0</v>
      </c>
      <c r="D167" s="89" t="s">
        <v>196</v>
      </c>
    </row>
    <row r="168" spans="1:4" s="89" customFormat="1" hidden="1">
      <c r="A168" s="177"/>
      <c r="B168" s="351"/>
      <c r="C168" s="88">
        <v>0</v>
      </c>
      <c r="D168" s="89" t="s">
        <v>196</v>
      </c>
    </row>
    <row r="169" spans="1:4" s="89" customFormat="1" hidden="1">
      <c r="A169" s="177"/>
      <c r="B169" s="351"/>
      <c r="C169" s="88">
        <v>0</v>
      </c>
      <c r="D169" s="89" t="s">
        <v>196</v>
      </c>
    </row>
    <row r="170" spans="1:4" s="89" customFormat="1" hidden="1">
      <c r="A170" s="177"/>
      <c r="B170" s="351"/>
      <c r="C170" s="88">
        <v>0</v>
      </c>
      <c r="D170" s="89" t="s">
        <v>196</v>
      </c>
    </row>
    <row r="171" spans="1:4" s="89" customFormat="1" hidden="1">
      <c r="A171" s="177"/>
      <c r="B171" s="351"/>
      <c r="C171" s="88">
        <v>0</v>
      </c>
      <c r="D171" s="89" t="s">
        <v>196</v>
      </c>
    </row>
    <row r="172" spans="1:4" s="89" customFormat="1" hidden="1">
      <c r="A172" s="177"/>
      <c r="B172" s="351"/>
      <c r="C172" s="88">
        <v>0</v>
      </c>
      <c r="D172" s="89" t="s">
        <v>196</v>
      </c>
    </row>
    <row r="173" spans="1:4" s="89" customFormat="1" hidden="1">
      <c r="A173" s="177"/>
      <c r="B173" s="351"/>
      <c r="C173" s="88">
        <v>0</v>
      </c>
      <c r="D173" s="89" t="s">
        <v>196</v>
      </c>
    </row>
    <row r="174" spans="1:4" s="89" customFormat="1" hidden="1">
      <c r="A174" s="177"/>
      <c r="B174" s="351"/>
      <c r="C174" s="88">
        <v>0</v>
      </c>
      <c r="D174" s="89" t="s">
        <v>196</v>
      </c>
    </row>
    <row r="175" spans="1:4" s="89" customFormat="1" hidden="1">
      <c r="A175" s="177"/>
      <c r="B175" s="351"/>
      <c r="C175" s="88">
        <v>0</v>
      </c>
      <c r="D175" s="89" t="s">
        <v>196</v>
      </c>
    </row>
    <row r="176" spans="1:4" s="89" customFormat="1" hidden="1">
      <c r="A176" s="177"/>
      <c r="B176" s="351"/>
      <c r="C176" s="88">
        <v>0</v>
      </c>
      <c r="D176" s="89" t="s">
        <v>196</v>
      </c>
    </row>
    <row r="177" spans="1:4" s="89" customFormat="1" hidden="1">
      <c r="A177" s="177"/>
      <c r="B177" s="351"/>
      <c r="C177" s="88">
        <v>0</v>
      </c>
      <c r="D177" s="89" t="s">
        <v>196</v>
      </c>
    </row>
    <row r="178" spans="1:4" s="89" customFormat="1" hidden="1">
      <c r="A178" s="177"/>
      <c r="B178" s="351"/>
      <c r="C178" s="88">
        <v>0</v>
      </c>
      <c r="D178" s="89" t="s">
        <v>196</v>
      </c>
    </row>
    <row r="179" spans="1:4" s="89" customFormat="1" hidden="1">
      <c r="A179" s="177"/>
      <c r="B179" s="351"/>
      <c r="C179" s="88">
        <v>0</v>
      </c>
      <c r="D179" s="89" t="s">
        <v>196</v>
      </c>
    </row>
    <row r="180" spans="1:4" s="89" customFormat="1" hidden="1">
      <c r="A180" s="177"/>
      <c r="B180" s="351"/>
      <c r="C180" s="88">
        <v>0</v>
      </c>
      <c r="D180" s="89" t="s">
        <v>196</v>
      </c>
    </row>
    <row r="181" spans="1:4" s="89" customFormat="1" hidden="1">
      <c r="A181" s="177"/>
      <c r="B181" s="351"/>
      <c r="C181" s="88">
        <v>0</v>
      </c>
      <c r="D181" s="89" t="s">
        <v>196</v>
      </c>
    </row>
    <row r="182" spans="1:4" s="89" customFormat="1" hidden="1">
      <c r="A182" s="177"/>
      <c r="B182" s="351"/>
      <c r="C182" s="88">
        <v>0</v>
      </c>
      <c r="D182" s="89" t="s">
        <v>196</v>
      </c>
    </row>
    <row r="183" spans="1:4" s="89" customFormat="1" hidden="1">
      <c r="A183" s="177"/>
      <c r="B183" s="351"/>
      <c r="C183" s="88">
        <v>0</v>
      </c>
      <c r="D183" s="89" t="s">
        <v>196</v>
      </c>
    </row>
    <row r="184" spans="1:4" s="89" customFormat="1" hidden="1">
      <c r="A184" s="177"/>
      <c r="B184" s="351"/>
      <c r="C184" s="88">
        <v>0</v>
      </c>
      <c r="D184" s="89" t="s">
        <v>196</v>
      </c>
    </row>
    <row r="185" spans="1:4" s="89" customFormat="1" hidden="1">
      <c r="A185" s="177"/>
      <c r="B185" s="351"/>
      <c r="C185" s="88">
        <v>0</v>
      </c>
      <c r="D185" s="89" t="s">
        <v>196</v>
      </c>
    </row>
    <row r="186" spans="1:4" s="89" customFormat="1" hidden="1">
      <c r="A186" s="177"/>
      <c r="B186" s="351"/>
      <c r="C186" s="88">
        <v>0</v>
      </c>
      <c r="D186" s="89" t="s">
        <v>196</v>
      </c>
    </row>
    <row r="187" spans="1:4" s="89" customFormat="1" hidden="1">
      <c r="A187" s="177"/>
      <c r="B187" s="351"/>
      <c r="C187" s="88">
        <v>0</v>
      </c>
      <c r="D187" s="89" t="s">
        <v>196</v>
      </c>
    </row>
    <row r="188" spans="1:4" s="89" customFormat="1" hidden="1">
      <c r="A188" s="177"/>
      <c r="B188" s="351"/>
      <c r="C188" s="88">
        <v>0</v>
      </c>
      <c r="D188" s="89" t="s">
        <v>196</v>
      </c>
    </row>
    <row r="189" spans="1:4" s="89" customFormat="1" hidden="1">
      <c r="A189" s="177"/>
      <c r="B189" s="351"/>
      <c r="C189" s="88">
        <v>0</v>
      </c>
      <c r="D189" s="89" t="s">
        <v>196</v>
      </c>
    </row>
    <row r="190" spans="1:4" s="89" customFormat="1" hidden="1">
      <c r="A190" s="177"/>
      <c r="B190" s="351"/>
      <c r="C190" s="88">
        <v>0</v>
      </c>
      <c r="D190" s="89" t="s">
        <v>196</v>
      </c>
    </row>
    <row r="191" spans="1:4" s="89" customFormat="1" hidden="1">
      <c r="A191" s="177"/>
      <c r="B191" s="351"/>
      <c r="C191" s="88">
        <v>0</v>
      </c>
      <c r="D191" s="89" t="s">
        <v>196</v>
      </c>
    </row>
    <row r="192" spans="1:4" s="89" customFormat="1" hidden="1">
      <c r="A192" s="177"/>
      <c r="B192" s="351"/>
      <c r="C192" s="88">
        <v>0</v>
      </c>
      <c r="D192" s="89" t="s">
        <v>196</v>
      </c>
    </row>
    <row r="193" spans="1:4" s="89" customFormat="1" hidden="1">
      <c r="A193" s="177"/>
      <c r="B193" s="351"/>
      <c r="C193" s="88">
        <v>0</v>
      </c>
      <c r="D193" s="89" t="s">
        <v>196</v>
      </c>
    </row>
    <row r="194" spans="1:4" s="89" customFormat="1" hidden="1">
      <c r="A194" s="177"/>
      <c r="B194" s="351"/>
      <c r="C194" s="88">
        <v>0</v>
      </c>
      <c r="D194" s="89" t="s">
        <v>196</v>
      </c>
    </row>
    <row r="195" spans="1:4" s="89" customFormat="1" hidden="1">
      <c r="A195" s="177"/>
      <c r="B195" s="351"/>
      <c r="C195" s="88">
        <v>0</v>
      </c>
      <c r="D195" s="89" t="s">
        <v>196</v>
      </c>
    </row>
    <row r="196" spans="1:4" s="89" customFormat="1" hidden="1">
      <c r="A196" s="177"/>
      <c r="B196" s="351"/>
      <c r="C196" s="88">
        <v>0</v>
      </c>
      <c r="D196" s="89" t="s">
        <v>196</v>
      </c>
    </row>
    <row r="197" spans="1:4" s="89" customFormat="1" hidden="1">
      <c r="A197" s="177"/>
      <c r="B197" s="351"/>
      <c r="C197" s="88">
        <v>0</v>
      </c>
      <c r="D197" s="89" t="s">
        <v>196</v>
      </c>
    </row>
    <row r="198" spans="1:4" s="89" customFormat="1" hidden="1">
      <c r="A198" s="177"/>
      <c r="B198" s="351"/>
      <c r="C198" s="88">
        <v>0</v>
      </c>
      <c r="D198" s="89" t="s">
        <v>196</v>
      </c>
    </row>
    <row r="199" spans="1:4" s="89" customFormat="1" hidden="1">
      <c r="A199" s="177"/>
      <c r="B199" s="351"/>
      <c r="C199" s="88">
        <v>0</v>
      </c>
      <c r="D199" s="89" t="s">
        <v>196</v>
      </c>
    </row>
    <row r="200" spans="1:4" s="89" customFormat="1" hidden="1">
      <c r="A200" s="177"/>
      <c r="B200" s="351"/>
      <c r="C200" s="88">
        <v>0</v>
      </c>
      <c r="D200" s="89" t="s">
        <v>196</v>
      </c>
    </row>
    <row r="201" spans="1:4" s="89" customFormat="1" hidden="1">
      <c r="A201" s="177"/>
      <c r="B201" s="351"/>
      <c r="C201" s="88">
        <v>0</v>
      </c>
      <c r="D201" s="89" t="s">
        <v>196</v>
      </c>
    </row>
    <row r="202" spans="1:4" s="89" customFormat="1" hidden="1">
      <c r="A202" s="177"/>
      <c r="B202" s="351"/>
      <c r="C202" s="88">
        <v>0</v>
      </c>
      <c r="D202" s="89" t="s">
        <v>196</v>
      </c>
    </row>
    <row r="203" spans="1:4" s="89" customFormat="1" hidden="1">
      <c r="A203" s="177"/>
      <c r="B203" s="351"/>
      <c r="C203" s="88">
        <v>0</v>
      </c>
      <c r="D203" s="89" t="s">
        <v>196</v>
      </c>
    </row>
    <row r="204" spans="1:4" s="89" customFormat="1" hidden="1">
      <c r="A204" s="177"/>
      <c r="B204" s="351"/>
      <c r="C204" s="88">
        <v>0</v>
      </c>
      <c r="D204" s="89" t="s">
        <v>196</v>
      </c>
    </row>
    <row r="205" spans="1:4" s="89" customFormat="1" hidden="1">
      <c r="A205" s="177"/>
      <c r="B205" s="351"/>
      <c r="C205" s="88">
        <v>0</v>
      </c>
      <c r="D205" s="89" t="s">
        <v>196</v>
      </c>
    </row>
    <row r="206" spans="1:4" s="89" customFormat="1" hidden="1">
      <c r="A206" s="177"/>
      <c r="B206" s="351"/>
      <c r="C206" s="88">
        <v>0</v>
      </c>
      <c r="D206" s="89" t="s">
        <v>196</v>
      </c>
    </row>
    <row r="207" spans="1:4" s="89" customFormat="1" hidden="1">
      <c r="A207" s="177"/>
      <c r="B207" s="351"/>
      <c r="C207" s="88">
        <v>0</v>
      </c>
      <c r="D207" s="89" t="s">
        <v>196</v>
      </c>
    </row>
    <row r="208" spans="1:4" s="89" customFormat="1" hidden="1">
      <c r="A208" s="177"/>
      <c r="B208" s="351"/>
      <c r="C208" s="88">
        <v>0</v>
      </c>
      <c r="D208" s="89" t="s">
        <v>196</v>
      </c>
    </row>
    <row r="209" spans="1:4" s="89" customFormat="1" hidden="1">
      <c r="A209" s="177"/>
      <c r="B209" s="351"/>
      <c r="C209" s="88">
        <v>0</v>
      </c>
      <c r="D209" s="89" t="s">
        <v>196</v>
      </c>
    </row>
    <row r="210" spans="1:4" s="89" customFormat="1" hidden="1">
      <c r="A210" s="177"/>
      <c r="B210" s="351"/>
      <c r="C210" s="88">
        <v>0</v>
      </c>
      <c r="D210" s="89" t="s">
        <v>196</v>
      </c>
    </row>
    <row r="211" spans="1:4" s="89" customFormat="1" hidden="1">
      <c r="A211" s="177"/>
      <c r="B211" s="351"/>
      <c r="C211" s="88">
        <v>0</v>
      </c>
      <c r="D211" s="89" t="s">
        <v>196</v>
      </c>
    </row>
    <row r="212" spans="1:4" s="89" customFormat="1" hidden="1">
      <c r="A212" s="177"/>
      <c r="B212" s="351"/>
      <c r="C212" s="88">
        <v>0</v>
      </c>
      <c r="D212" s="89" t="s">
        <v>196</v>
      </c>
    </row>
    <row r="213" spans="1:4" s="89" customFormat="1" hidden="1">
      <c r="A213" s="177"/>
      <c r="B213" s="351"/>
      <c r="C213" s="88">
        <v>0</v>
      </c>
      <c r="D213" s="89" t="s">
        <v>196</v>
      </c>
    </row>
    <row r="214" spans="1:4" s="89" customFormat="1" hidden="1">
      <c r="A214" s="177"/>
      <c r="B214" s="351"/>
      <c r="C214" s="88">
        <v>0</v>
      </c>
      <c r="D214" s="89" t="s">
        <v>196</v>
      </c>
    </row>
    <row r="215" spans="1:4" s="89" customFormat="1" hidden="1">
      <c r="A215" s="177"/>
      <c r="B215" s="351"/>
      <c r="C215" s="88">
        <v>0</v>
      </c>
      <c r="D215" s="89" t="s">
        <v>196</v>
      </c>
    </row>
    <row r="216" spans="1:4" s="89" customFormat="1" hidden="1">
      <c r="A216" s="177"/>
      <c r="B216" s="351"/>
      <c r="C216" s="88">
        <v>0</v>
      </c>
      <c r="D216" s="89" t="s">
        <v>196</v>
      </c>
    </row>
    <row r="217" spans="1:4" s="89" customFormat="1" hidden="1">
      <c r="A217" s="177"/>
      <c r="B217" s="351"/>
      <c r="C217" s="88">
        <v>0</v>
      </c>
      <c r="D217" s="89" t="s">
        <v>196</v>
      </c>
    </row>
    <row r="218" spans="1:4" s="89" customFormat="1" hidden="1">
      <c r="A218" s="177"/>
      <c r="B218" s="351"/>
      <c r="C218" s="88">
        <v>0</v>
      </c>
      <c r="D218" s="89" t="s">
        <v>196</v>
      </c>
    </row>
    <row r="219" spans="1:4" s="89" customFormat="1" hidden="1">
      <c r="A219" s="177"/>
      <c r="B219" s="351"/>
      <c r="C219" s="88">
        <v>0</v>
      </c>
      <c r="D219" s="89" t="s">
        <v>196</v>
      </c>
    </row>
    <row r="220" spans="1:4" s="89" customFormat="1" hidden="1">
      <c r="A220" s="177"/>
      <c r="B220" s="351"/>
      <c r="C220" s="88">
        <v>0</v>
      </c>
      <c r="D220" s="89" t="s">
        <v>196</v>
      </c>
    </row>
    <row r="221" spans="1:4" s="89" customFormat="1" hidden="1">
      <c r="A221" s="177"/>
      <c r="B221" s="351"/>
      <c r="C221" s="88">
        <v>0</v>
      </c>
      <c r="D221" s="89" t="s">
        <v>196</v>
      </c>
    </row>
    <row r="222" spans="1:4" s="89" customFormat="1" hidden="1">
      <c r="A222" s="177"/>
      <c r="B222" s="351"/>
      <c r="C222" s="88">
        <v>0</v>
      </c>
      <c r="D222" s="89" t="s">
        <v>196</v>
      </c>
    </row>
    <row r="223" spans="1:4" s="89" customFormat="1" hidden="1">
      <c r="A223" s="177"/>
      <c r="B223" s="351"/>
      <c r="C223" s="88">
        <v>0</v>
      </c>
      <c r="D223" s="89" t="s">
        <v>196</v>
      </c>
    </row>
    <row r="224" spans="1:4" s="89" customFormat="1" hidden="1">
      <c r="A224" s="177"/>
      <c r="B224" s="351"/>
      <c r="C224" s="88">
        <v>0</v>
      </c>
      <c r="D224" s="89" t="s">
        <v>196</v>
      </c>
    </row>
    <row r="225" spans="1:4" s="89" customFormat="1" hidden="1">
      <c r="A225" s="177"/>
      <c r="B225" s="351"/>
      <c r="C225" s="88">
        <v>0</v>
      </c>
      <c r="D225" s="89" t="s">
        <v>196</v>
      </c>
    </row>
    <row r="226" spans="1:4" s="89" customFormat="1" hidden="1">
      <c r="A226" s="177"/>
      <c r="B226" s="351"/>
      <c r="C226" s="88">
        <v>0</v>
      </c>
      <c r="D226" s="89" t="s">
        <v>196</v>
      </c>
    </row>
    <row r="227" spans="1:4" s="89" customFormat="1" hidden="1">
      <c r="A227" s="177"/>
      <c r="B227" s="351"/>
      <c r="C227" s="88">
        <v>0</v>
      </c>
      <c r="D227" s="89" t="s">
        <v>196</v>
      </c>
    </row>
    <row r="228" spans="1:4" s="89" customFormat="1" hidden="1">
      <c r="A228" s="177"/>
      <c r="B228" s="351"/>
      <c r="C228" s="88">
        <v>0</v>
      </c>
      <c r="D228" s="89" t="s">
        <v>196</v>
      </c>
    </row>
    <row r="229" spans="1:4" s="89" customFormat="1" hidden="1">
      <c r="A229" s="177"/>
      <c r="B229" s="351"/>
      <c r="C229" s="88">
        <v>0</v>
      </c>
      <c r="D229" s="89" t="s">
        <v>196</v>
      </c>
    </row>
    <row r="230" spans="1:4" s="89" customFormat="1" hidden="1">
      <c r="A230" s="177"/>
      <c r="B230" s="351"/>
      <c r="C230" s="88">
        <v>0</v>
      </c>
      <c r="D230" s="89" t="s">
        <v>196</v>
      </c>
    </row>
    <row r="231" spans="1:4" s="89" customFormat="1" hidden="1">
      <c r="A231" s="177"/>
      <c r="B231" s="351"/>
      <c r="C231" s="88">
        <v>0</v>
      </c>
      <c r="D231" s="89" t="s">
        <v>196</v>
      </c>
    </row>
    <row r="232" spans="1:4" s="89" customFormat="1" hidden="1">
      <c r="A232" s="177"/>
      <c r="B232" s="351"/>
      <c r="C232" s="88">
        <v>0</v>
      </c>
      <c r="D232" s="89" t="s">
        <v>196</v>
      </c>
    </row>
    <row r="233" spans="1:4" s="89" customFormat="1" hidden="1">
      <c r="A233" s="177"/>
      <c r="B233" s="351"/>
      <c r="C233" s="88">
        <v>0</v>
      </c>
      <c r="D233" s="89" t="s">
        <v>196</v>
      </c>
    </row>
    <row r="234" spans="1:4" s="89" customFormat="1" hidden="1">
      <c r="A234" s="177"/>
      <c r="B234" s="351"/>
      <c r="C234" s="88">
        <v>0</v>
      </c>
      <c r="D234" s="89" t="s">
        <v>196</v>
      </c>
    </row>
    <row r="235" spans="1:4" s="89" customFormat="1" hidden="1">
      <c r="A235" s="177"/>
      <c r="B235" s="351"/>
      <c r="C235" s="88">
        <v>0</v>
      </c>
      <c r="D235" s="89" t="s">
        <v>196</v>
      </c>
    </row>
    <row r="236" spans="1:4" s="89" customFormat="1" hidden="1">
      <c r="A236" s="177"/>
      <c r="B236" s="351"/>
      <c r="C236" s="88">
        <v>0</v>
      </c>
      <c r="D236" s="89" t="s">
        <v>196</v>
      </c>
    </row>
    <row r="237" spans="1:4" s="89" customFormat="1" hidden="1">
      <c r="A237" s="177"/>
      <c r="B237" s="351"/>
      <c r="C237" s="88">
        <v>0</v>
      </c>
      <c r="D237" s="89" t="s">
        <v>196</v>
      </c>
    </row>
    <row r="238" spans="1:4" s="89" customFormat="1" hidden="1">
      <c r="A238" s="177"/>
      <c r="B238" s="351"/>
      <c r="C238" s="88">
        <v>0</v>
      </c>
      <c r="D238" s="89" t="s">
        <v>196</v>
      </c>
    </row>
    <row r="239" spans="1:4" s="89" customFormat="1" hidden="1">
      <c r="A239" s="177"/>
      <c r="B239" s="351"/>
      <c r="C239" s="88">
        <v>0</v>
      </c>
      <c r="D239" s="89" t="s">
        <v>196</v>
      </c>
    </row>
    <row r="240" spans="1:4" s="89" customFormat="1" hidden="1">
      <c r="A240" s="177"/>
      <c r="B240" s="351"/>
      <c r="C240" s="88">
        <v>0</v>
      </c>
      <c r="D240" s="89" t="s">
        <v>196</v>
      </c>
    </row>
    <row r="241" spans="1:4" s="89" customFormat="1" hidden="1">
      <c r="A241" s="177"/>
      <c r="B241" s="351"/>
      <c r="C241" s="88">
        <v>0</v>
      </c>
      <c r="D241" s="89" t="s">
        <v>196</v>
      </c>
    </row>
    <row r="242" spans="1:4" s="89" customFormat="1" hidden="1">
      <c r="A242" s="177"/>
      <c r="B242" s="351"/>
      <c r="C242" s="88">
        <v>0</v>
      </c>
      <c r="D242" s="89" t="s">
        <v>196</v>
      </c>
    </row>
    <row r="243" spans="1:4" s="89" customFormat="1" hidden="1">
      <c r="A243" s="177"/>
      <c r="B243" s="351"/>
      <c r="C243" s="88">
        <v>0</v>
      </c>
      <c r="D243" s="89" t="s">
        <v>196</v>
      </c>
    </row>
    <row r="244" spans="1:4" s="89" customFormat="1" hidden="1">
      <c r="A244" s="177"/>
      <c r="B244" s="351"/>
      <c r="C244" s="88">
        <v>0</v>
      </c>
      <c r="D244" s="89" t="s">
        <v>196</v>
      </c>
    </row>
    <row r="245" spans="1:4" s="89" customFormat="1" hidden="1">
      <c r="A245" s="177"/>
      <c r="B245" s="351"/>
      <c r="C245" s="88">
        <v>0</v>
      </c>
      <c r="D245" s="89" t="s">
        <v>196</v>
      </c>
    </row>
    <row r="246" spans="1:4" s="89" customFormat="1" hidden="1">
      <c r="A246" s="177"/>
      <c r="B246" s="351"/>
      <c r="C246" s="88">
        <v>0</v>
      </c>
      <c r="D246" s="89" t="s">
        <v>196</v>
      </c>
    </row>
    <row r="247" spans="1:4" s="89" customFormat="1" hidden="1">
      <c r="A247" s="177"/>
      <c r="B247" s="351"/>
      <c r="C247" s="88">
        <v>0</v>
      </c>
      <c r="D247" s="89" t="s">
        <v>196</v>
      </c>
    </row>
    <row r="248" spans="1:4" s="89" customFormat="1" hidden="1">
      <c r="A248" s="177"/>
      <c r="B248" s="351"/>
      <c r="C248" s="88">
        <v>0</v>
      </c>
      <c r="D248" s="89" t="s">
        <v>196</v>
      </c>
    </row>
    <row r="249" spans="1:4" s="89" customFormat="1" hidden="1">
      <c r="A249" s="177"/>
      <c r="B249" s="351"/>
      <c r="C249" s="88">
        <v>0</v>
      </c>
      <c r="D249" s="89" t="s">
        <v>196</v>
      </c>
    </row>
    <row r="250" spans="1:4" s="89" customFormat="1" hidden="1">
      <c r="A250" s="177"/>
      <c r="B250" s="351"/>
      <c r="C250" s="88">
        <v>0</v>
      </c>
      <c r="D250" s="89" t="s">
        <v>196</v>
      </c>
    </row>
    <row r="251" spans="1:4" s="89" customFormat="1" hidden="1">
      <c r="A251" s="177"/>
      <c r="B251" s="351"/>
      <c r="C251" s="88">
        <v>0</v>
      </c>
      <c r="D251" s="89" t="s">
        <v>196</v>
      </c>
    </row>
    <row r="252" spans="1:4" s="89" customFormat="1" hidden="1">
      <c r="A252" s="177"/>
      <c r="B252" s="351"/>
      <c r="C252" s="88">
        <v>0</v>
      </c>
      <c r="D252" s="89" t="s">
        <v>196</v>
      </c>
    </row>
    <row r="253" spans="1:4" s="89" customFormat="1" hidden="1">
      <c r="A253" s="177"/>
      <c r="B253" s="351"/>
      <c r="C253" s="88">
        <v>0</v>
      </c>
      <c r="D253" s="89" t="s">
        <v>196</v>
      </c>
    </row>
    <row r="254" spans="1:4" s="89" customFormat="1" hidden="1">
      <c r="A254" s="177"/>
      <c r="B254" s="351"/>
      <c r="C254" s="88">
        <v>0</v>
      </c>
      <c r="D254" s="89" t="s">
        <v>196</v>
      </c>
    </row>
    <row r="255" spans="1:4" s="89" customFormat="1" hidden="1">
      <c r="A255" s="177"/>
      <c r="B255" s="351"/>
      <c r="C255" s="88">
        <v>0</v>
      </c>
      <c r="D255" s="89" t="s">
        <v>196</v>
      </c>
    </row>
    <row r="256" spans="1:4" s="89" customFormat="1" hidden="1">
      <c r="A256" s="177"/>
      <c r="B256" s="351"/>
      <c r="C256" s="88">
        <v>0</v>
      </c>
      <c r="D256" s="89" t="s">
        <v>196</v>
      </c>
    </row>
    <row r="257" spans="1:14" s="89" customFormat="1" hidden="1">
      <c r="A257" s="177"/>
      <c r="B257" s="351"/>
      <c r="C257" s="88">
        <v>0</v>
      </c>
      <c r="D257" s="89" t="s">
        <v>196</v>
      </c>
    </row>
    <row r="258" spans="1:14" s="89" customFormat="1" hidden="1">
      <c r="A258" s="177"/>
      <c r="B258" s="351"/>
      <c r="C258" s="88">
        <v>0</v>
      </c>
      <c r="D258" s="89" t="s">
        <v>196</v>
      </c>
    </row>
    <row r="259" spans="1:14" s="89" customFormat="1" hidden="1">
      <c r="A259" s="177"/>
      <c r="B259" s="351"/>
      <c r="C259" s="88">
        <v>0</v>
      </c>
      <c r="D259" s="89" t="s">
        <v>196</v>
      </c>
    </row>
    <row r="260" spans="1:14" s="89" customFormat="1" hidden="1">
      <c r="A260" s="177"/>
      <c r="B260" s="351"/>
      <c r="C260" s="88">
        <v>0</v>
      </c>
      <c r="D260" s="89" t="s">
        <v>196</v>
      </c>
    </row>
    <row r="261" spans="1:14" s="89" customFormat="1" hidden="1">
      <c r="A261" s="177"/>
      <c r="B261" s="351"/>
      <c r="C261" s="88">
        <v>0</v>
      </c>
      <c r="D261" s="89" t="s">
        <v>196</v>
      </c>
    </row>
    <row r="262" spans="1:14" s="89" customFormat="1" hidden="1">
      <c r="A262" s="177"/>
      <c r="B262" s="351"/>
      <c r="C262" s="88">
        <v>0</v>
      </c>
      <c r="D262" s="89" t="s">
        <v>196</v>
      </c>
    </row>
    <row r="263" spans="1:14" s="89" customFormat="1" hidden="1">
      <c r="A263" s="177"/>
      <c r="B263" s="351"/>
      <c r="C263" s="88">
        <v>0</v>
      </c>
      <c r="D263" s="89" t="s">
        <v>196</v>
      </c>
    </row>
    <row r="264" spans="1:14" s="89" customFormat="1" hidden="1">
      <c r="A264" s="177"/>
      <c r="B264" s="351"/>
      <c r="C264" s="88">
        <v>0</v>
      </c>
      <c r="D264" s="89" t="s">
        <v>196</v>
      </c>
    </row>
    <row r="265" spans="1:14" s="89" customFormat="1">
      <c r="A265" s="351"/>
      <c r="B265" s="351"/>
      <c r="C265" s="115">
        <v>0</v>
      </c>
      <c r="D265" s="89" t="s">
        <v>196</v>
      </c>
    </row>
    <row r="266" spans="1:14" s="89" customFormat="1">
      <c r="A266" s="351"/>
      <c r="B266" s="169" t="s">
        <v>197</v>
      </c>
      <c r="C266" s="224">
        <f>ROUND(SUBTOTAL(109,C135:C265),2)</f>
        <v>0</v>
      </c>
      <c r="D266" s="89" t="s">
        <v>196</v>
      </c>
      <c r="F266" s="349" t="s">
        <v>210</v>
      </c>
    </row>
    <row r="267" spans="1:14">
      <c r="C267" s="73"/>
      <c r="D267" s="89" t="s">
        <v>198</v>
      </c>
    </row>
    <row r="268" spans="1:14">
      <c r="B268" s="350" t="s">
        <v>286</v>
      </c>
      <c r="C268" s="67">
        <f>+C266+C134</f>
        <v>0</v>
      </c>
      <c r="D268" s="89" t="s">
        <v>198</v>
      </c>
      <c r="F268" s="121" t="s">
        <v>200</v>
      </c>
    </row>
    <row r="269" spans="1:14" s="89" customFormat="1">
      <c r="C269" s="93"/>
      <c r="D269" s="89" t="s">
        <v>198</v>
      </c>
    </row>
    <row r="270" spans="1:14" s="89" customFormat="1">
      <c r="A270" s="94" t="s">
        <v>287</v>
      </c>
      <c r="B270" s="95"/>
      <c r="C270" s="96"/>
      <c r="D270" s="89" t="s">
        <v>193</v>
      </c>
      <c r="F270" s="122" t="s">
        <v>202</v>
      </c>
    </row>
    <row r="271" spans="1:14" s="89" customFormat="1" ht="45" customHeight="1">
      <c r="A271" s="477"/>
      <c r="B271" s="478"/>
      <c r="C271" s="479"/>
      <c r="D271" s="89" t="s">
        <v>193</v>
      </c>
      <c r="F271" s="474" t="s">
        <v>203</v>
      </c>
      <c r="G271" s="474"/>
      <c r="H271" s="474"/>
      <c r="I271" s="474"/>
      <c r="J271" s="474"/>
      <c r="K271" s="474"/>
      <c r="L271" s="474"/>
      <c r="M271" s="474"/>
      <c r="N271" s="474"/>
    </row>
    <row r="272" spans="1:14">
      <c r="D272" s="89" t="s">
        <v>196</v>
      </c>
    </row>
    <row r="273" spans="1:14" s="89" customFormat="1">
      <c r="A273" s="94" t="s">
        <v>288</v>
      </c>
      <c r="B273" s="99"/>
      <c r="C273" s="100"/>
      <c r="D273" s="89" t="s">
        <v>196</v>
      </c>
      <c r="F273" s="122" t="s">
        <v>202</v>
      </c>
    </row>
    <row r="274" spans="1:14" s="89" customFormat="1" ht="45" customHeight="1">
      <c r="A274" s="477"/>
      <c r="B274" s="478"/>
      <c r="C274" s="479"/>
      <c r="D274" s="89" t="s">
        <v>196</v>
      </c>
      <c r="F274" s="474" t="s">
        <v>203</v>
      </c>
      <c r="G274" s="474"/>
      <c r="H274" s="474"/>
      <c r="I274" s="474"/>
      <c r="J274" s="474"/>
      <c r="K274" s="474"/>
      <c r="L274" s="474"/>
      <c r="M274" s="474"/>
      <c r="N274" s="474"/>
    </row>
    <row r="275" spans="1:14">
      <c r="D275" s="89"/>
    </row>
  </sheetData>
  <sheetProtection algorithmName="SHA-512" hashValue="dSZyHl/oVcxH9oDj4qVs3xna+5vJUNFUW5eFwCvxQMYE4W6pLqTuWVNaH7fcNy5fdmPN/nQ7F9xlTg9BcmOCmQ==" saltValue="o9JJ57m3WJx61di4K3iP5Q==" spinCount="100000" sheet="1" formatCells="0" formatRows="0" autoFilter="0"/>
  <autoFilter ref="D1:D275" xr:uid="{00000000-0001-0000-1000-000000000000}"/>
  <mergeCells count="6">
    <mergeCell ref="A1:B1"/>
    <mergeCell ref="A2:C2"/>
    <mergeCell ref="A271:C271"/>
    <mergeCell ref="A274:C274"/>
    <mergeCell ref="F271:N271"/>
    <mergeCell ref="F274:N274"/>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Q275"/>
  <sheetViews>
    <sheetView zoomScaleNormal="100" zoomScaleSheetLayoutView="100" workbookViewId="0">
      <selection activeCell="B5" sqref="B5"/>
    </sheetView>
  </sheetViews>
  <sheetFormatPr defaultColWidth="9.140625" defaultRowHeight="14.45"/>
  <cols>
    <col min="1" max="1" width="42.28515625" customWidth="1"/>
    <col min="2" max="5" width="16.42578125" customWidth="1"/>
    <col min="6" max="6" width="16.7109375" customWidth="1"/>
    <col min="7" max="7" width="11" hidden="1" customWidth="1"/>
    <col min="8" max="8" width="2.42578125" customWidth="1"/>
  </cols>
  <sheetData>
    <row r="1" spans="1:7" ht="29.25" customHeight="1">
      <c r="A1" s="473" t="s">
        <v>182</v>
      </c>
      <c r="B1" s="473"/>
      <c r="C1" s="473"/>
      <c r="D1" s="473"/>
      <c r="E1" s="473"/>
      <c r="F1">
        <f>+'Section A'!B2</f>
        <v>0</v>
      </c>
      <c r="G1" s="45" t="s">
        <v>191</v>
      </c>
    </row>
    <row r="2" spans="1:7" ht="41.25" customHeight="1">
      <c r="A2" s="431" t="s">
        <v>289</v>
      </c>
      <c r="B2" s="431"/>
      <c r="C2" s="431"/>
      <c r="D2" s="431"/>
      <c r="E2" s="431"/>
      <c r="F2" s="431"/>
      <c r="G2" t="s">
        <v>198</v>
      </c>
    </row>
    <row r="3" spans="1:7" ht="7.5" customHeight="1">
      <c r="A3" s="10"/>
      <c r="B3" s="10"/>
      <c r="C3" s="10"/>
      <c r="D3" s="10"/>
      <c r="E3" s="10"/>
      <c r="F3" s="10"/>
      <c r="G3" t="s">
        <v>198</v>
      </c>
    </row>
    <row r="4" spans="1:7" ht="26.1">
      <c r="A4" s="48" t="s">
        <v>279</v>
      </c>
      <c r="B4" s="48" t="s">
        <v>220</v>
      </c>
      <c r="C4" s="48" t="s">
        <v>219</v>
      </c>
      <c r="D4" s="48" t="s">
        <v>236</v>
      </c>
      <c r="E4" s="48" t="s">
        <v>189</v>
      </c>
      <c r="F4" s="12" t="s">
        <v>290</v>
      </c>
      <c r="G4" s="207" t="s">
        <v>198</v>
      </c>
    </row>
    <row r="5" spans="1:7" s="89" customFormat="1">
      <c r="A5" s="180"/>
      <c r="B5" s="87"/>
      <c r="C5" s="87"/>
      <c r="D5" s="205"/>
      <c r="E5" s="87"/>
      <c r="F5" s="68">
        <f t="shared" ref="F5:F36" si="0">ROUND(+B5*D5*E5,2)</f>
        <v>0</v>
      </c>
      <c r="G5" s="89" t="s">
        <v>193</v>
      </c>
    </row>
    <row r="6" spans="1:7" s="89" customFormat="1">
      <c r="A6" s="351"/>
      <c r="B6" s="87"/>
      <c r="C6" s="87"/>
      <c r="D6" s="205"/>
      <c r="E6" s="87"/>
      <c r="F6" s="68">
        <f t="shared" si="0"/>
        <v>0</v>
      </c>
      <c r="G6" s="89" t="s">
        <v>193</v>
      </c>
    </row>
    <row r="7" spans="1:7" s="89" customFormat="1">
      <c r="A7" s="351"/>
      <c r="B7" s="87"/>
      <c r="C7" s="87"/>
      <c r="D7" s="205"/>
      <c r="E7" s="87"/>
      <c r="F7" s="68">
        <f t="shared" si="0"/>
        <v>0</v>
      </c>
      <c r="G7" s="89" t="s">
        <v>193</v>
      </c>
    </row>
    <row r="8" spans="1:7" s="89" customFormat="1" hidden="1">
      <c r="A8" s="351"/>
      <c r="B8" s="87"/>
      <c r="C8" s="87"/>
      <c r="D8" s="205"/>
      <c r="E8" s="87"/>
      <c r="F8" s="68">
        <f t="shared" si="0"/>
        <v>0</v>
      </c>
      <c r="G8" s="89" t="s">
        <v>193</v>
      </c>
    </row>
    <row r="9" spans="1:7" s="89" customFormat="1" hidden="1">
      <c r="A9" s="351"/>
      <c r="B9" s="87"/>
      <c r="C9" s="87"/>
      <c r="D9" s="205"/>
      <c r="E9" s="87"/>
      <c r="F9" s="68">
        <f t="shared" si="0"/>
        <v>0</v>
      </c>
      <c r="G9" s="89" t="s">
        <v>193</v>
      </c>
    </row>
    <row r="10" spans="1:7" s="89" customFormat="1" hidden="1">
      <c r="A10" s="351"/>
      <c r="B10" s="87"/>
      <c r="C10" s="87"/>
      <c r="D10" s="205"/>
      <c r="E10" s="87"/>
      <c r="F10" s="68">
        <f t="shared" si="0"/>
        <v>0</v>
      </c>
      <c r="G10" s="89" t="s">
        <v>193</v>
      </c>
    </row>
    <row r="11" spans="1:7" s="89" customFormat="1" hidden="1">
      <c r="A11" s="351"/>
      <c r="B11" s="87"/>
      <c r="C11" s="87"/>
      <c r="D11" s="205"/>
      <c r="E11" s="87"/>
      <c r="F11" s="68">
        <f t="shared" si="0"/>
        <v>0</v>
      </c>
      <c r="G11" s="89" t="s">
        <v>193</v>
      </c>
    </row>
    <row r="12" spans="1:7" s="89" customFormat="1" hidden="1">
      <c r="A12" s="351"/>
      <c r="B12" s="87"/>
      <c r="C12" s="87"/>
      <c r="D12" s="205"/>
      <c r="E12" s="87"/>
      <c r="F12" s="68">
        <f t="shared" si="0"/>
        <v>0</v>
      </c>
      <c r="G12" s="89" t="s">
        <v>193</v>
      </c>
    </row>
    <row r="13" spans="1:7" s="89" customFormat="1" hidden="1">
      <c r="A13" s="351"/>
      <c r="B13" s="87"/>
      <c r="C13" s="87"/>
      <c r="D13" s="205"/>
      <c r="E13" s="87"/>
      <c r="F13" s="68">
        <f t="shared" si="0"/>
        <v>0</v>
      </c>
      <c r="G13" s="89" t="s">
        <v>193</v>
      </c>
    </row>
    <row r="14" spans="1:7" s="89" customFormat="1" hidden="1">
      <c r="A14" s="351"/>
      <c r="B14" s="87"/>
      <c r="C14" s="87"/>
      <c r="D14" s="205"/>
      <c r="E14" s="87"/>
      <c r="F14" s="68">
        <f t="shared" si="0"/>
        <v>0</v>
      </c>
      <c r="G14" s="89" t="s">
        <v>193</v>
      </c>
    </row>
    <row r="15" spans="1:7" s="89" customFormat="1" hidden="1">
      <c r="A15" s="351"/>
      <c r="B15" s="87"/>
      <c r="C15" s="87"/>
      <c r="D15" s="205"/>
      <c r="E15" s="87"/>
      <c r="F15" s="68">
        <f t="shared" si="0"/>
        <v>0</v>
      </c>
      <c r="G15" s="89" t="s">
        <v>193</v>
      </c>
    </row>
    <row r="16" spans="1:7"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ref="F37:F68" si="1">ROUND(+B37*D37*E37,2)</f>
        <v>0</v>
      </c>
      <c r="G37" s="89" t="s">
        <v>193</v>
      </c>
    </row>
    <row r="38" spans="1:7" s="89" customFormat="1" hidden="1">
      <c r="A38" s="351"/>
      <c r="B38" s="87"/>
      <c r="C38" s="87"/>
      <c r="D38" s="205"/>
      <c r="E38" s="87"/>
      <c r="F38" s="68">
        <f t="shared" si="1"/>
        <v>0</v>
      </c>
      <c r="G38" s="89" t="s">
        <v>193</v>
      </c>
    </row>
    <row r="39" spans="1:7" s="89" customFormat="1" hidden="1">
      <c r="A39" s="351"/>
      <c r="B39" s="87"/>
      <c r="C39" s="87"/>
      <c r="D39" s="205"/>
      <c r="E39" s="87"/>
      <c r="F39" s="68">
        <f t="shared" si="1"/>
        <v>0</v>
      </c>
      <c r="G39" s="89" t="s">
        <v>193</v>
      </c>
    </row>
    <row r="40" spans="1:7" s="89" customFormat="1" hidden="1">
      <c r="A40" s="351"/>
      <c r="B40" s="87"/>
      <c r="C40" s="87"/>
      <c r="D40" s="205"/>
      <c r="E40" s="87"/>
      <c r="F40" s="68">
        <f t="shared" si="1"/>
        <v>0</v>
      </c>
      <c r="G40" s="89" t="s">
        <v>193</v>
      </c>
    </row>
    <row r="41" spans="1:7" s="89" customFormat="1" hidden="1">
      <c r="A41" s="351"/>
      <c r="B41" s="87"/>
      <c r="C41" s="87"/>
      <c r="D41" s="205"/>
      <c r="E41" s="87"/>
      <c r="F41" s="68">
        <f t="shared" si="1"/>
        <v>0</v>
      </c>
      <c r="G41" s="89" t="s">
        <v>193</v>
      </c>
    </row>
    <row r="42" spans="1:7" s="89" customFormat="1" hidden="1">
      <c r="A42" s="351"/>
      <c r="B42" s="87"/>
      <c r="C42" s="87"/>
      <c r="D42" s="205"/>
      <c r="E42" s="87"/>
      <c r="F42" s="68">
        <f t="shared" si="1"/>
        <v>0</v>
      </c>
      <c r="G42" s="89" t="s">
        <v>193</v>
      </c>
    </row>
    <row r="43" spans="1:7" s="89" customFormat="1" hidden="1">
      <c r="A43" s="351"/>
      <c r="B43" s="87"/>
      <c r="C43" s="87"/>
      <c r="D43" s="205"/>
      <c r="E43" s="87"/>
      <c r="F43" s="68">
        <f t="shared" si="1"/>
        <v>0</v>
      </c>
      <c r="G43" s="89" t="s">
        <v>193</v>
      </c>
    </row>
    <row r="44" spans="1:7" s="89" customFormat="1" hidden="1">
      <c r="A44" s="351"/>
      <c r="B44" s="87"/>
      <c r="C44" s="87"/>
      <c r="D44" s="205"/>
      <c r="E44" s="87"/>
      <c r="F44" s="68">
        <f t="shared" si="1"/>
        <v>0</v>
      </c>
      <c r="G44" s="89" t="s">
        <v>193</v>
      </c>
    </row>
    <row r="45" spans="1:7" s="89" customFormat="1" hidden="1">
      <c r="A45" s="351"/>
      <c r="B45" s="87"/>
      <c r="C45" s="87"/>
      <c r="D45" s="205"/>
      <c r="E45" s="87"/>
      <c r="F45" s="68">
        <f t="shared" si="1"/>
        <v>0</v>
      </c>
      <c r="G45" s="89" t="s">
        <v>193</v>
      </c>
    </row>
    <row r="46" spans="1:7" s="89" customFormat="1" hidden="1">
      <c r="A46" s="351"/>
      <c r="B46" s="87"/>
      <c r="C46" s="87"/>
      <c r="D46" s="205"/>
      <c r="E46" s="87"/>
      <c r="F46" s="68">
        <f t="shared" si="1"/>
        <v>0</v>
      </c>
      <c r="G46" s="89" t="s">
        <v>193</v>
      </c>
    </row>
    <row r="47" spans="1:7" s="89" customFormat="1" hidden="1">
      <c r="A47" s="351"/>
      <c r="B47" s="87"/>
      <c r="C47" s="87"/>
      <c r="D47" s="205"/>
      <c r="E47" s="87"/>
      <c r="F47" s="68">
        <f t="shared" si="1"/>
        <v>0</v>
      </c>
      <c r="G47" s="89" t="s">
        <v>193</v>
      </c>
    </row>
    <row r="48" spans="1:7" s="89" customFormat="1" hidden="1">
      <c r="A48" s="351"/>
      <c r="B48" s="87"/>
      <c r="C48" s="87"/>
      <c r="D48" s="205"/>
      <c r="E48" s="87"/>
      <c r="F48" s="68">
        <f t="shared" si="1"/>
        <v>0</v>
      </c>
      <c r="G48" s="89" t="s">
        <v>193</v>
      </c>
    </row>
    <row r="49" spans="1:7" s="89" customFormat="1" hidden="1">
      <c r="A49" s="351"/>
      <c r="B49" s="87"/>
      <c r="C49" s="87"/>
      <c r="D49" s="205"/>
      <c r="E49" s="87"/>
      <c r="F49" s="68">
        <f t="shared" si="1"/>
        <v>0</v>
      </c>
      <c r="G49" s="89" t="s">
        <v>193</v>
      </c>
    </row>
    <row r="50" spans="1:7" s="89" customFormat="1" hidden="1">
      <c r="A50" s="351"/>
      <c r="B50" s="87"/>
      <c r="C50" s="87"/>
      <c r="D50" s="205"/>
      <c r="E50" s="87"/>
      <c r="F50" s="68">
        <f t="shared" si="1"/>
        <v>0</v>
      </c>
      <c r="G50" s="89" t="s">
        <v>193</v>
      </c>
    </row>
    <row r="51" spans="1:7" s="89" customFormat="1" hidden="1">
      <c r="A51" s="351"/>
      <c r="B51" s="87"/>
      <c r="C51" s="87"/>
      <c r="D51" s="205"/>
      <c r="E51" s="87"/>
      <c r="F51" s="68">
        <f t="shared" si="1"/>
        <v>0</v>
      </c>
      <c r="G51" s="89" t="s">
        <v>193</v>
      </c>
    </row>
    <row r="52" spans="1:7" s="89" customFormat="1" hidden="1">
      <c r="A52" s="351"/>
      <c r="B52" s="87"/>
      <c r="C52" s="87"/>
      <c r="D52" s="205"/>
      <c r="E52" s="87"/>
      <c r="F52" s="68">
        <f t="shared" si="1"/>
        <v>0</v>
      </c>
      <c r="G52" s="89" t="s">
        <v>193</v>
      </c>
    </row>
    <row r="53" spans="1:7" s="89" customFormat="1" hidden="1">
      <c r="A53" s="351"/>
      <c r="B53" s="87"/>
      <c r="C53" s="87"/>
      <c r="D53" s="205"/>
      <c r="E53" s="87"/>
      <c r="F53" s="68">
        <f t="shared" si="1"/>
        <v>0</v>
      </c>
      <c r="G53" s="89" t="s">
        <v>193</v>
      </c>
    </row>
    <row r="54" spans="1:7" s="89" customFormat="1" hidden="1">
      <c r="A54" s="351"/>
      <c r="B54" s="87"/>
      <c r="C54" s="87"/>
      <c r="D54" s="205"/>
      <c r="E54" s="87"/>
      <c r="F54" s="68">
        <f t="shared" si="1"/>
        <v>0</v>
      </c>
      <c r="G54" s="89" t="s">
        <v>193</v>
      </c>
    </row>
    <row r="55" spans="1:7" s="89" customFormat="1" hidden="1">
      <c r="A55" s="351"/>
      <c r="B55" s="87"/>
      <c r="C55" s="87"/>
      <c r="D55" s="205"/>
      <c r="E55" s="87"/>
      <c r="F55" s="68">
        <f t="shared" si="1"/>
        <v>0</v>
      </c>
      <c r="G55" s="89" t="s">
        <v>193</v>
      </c>
    </row>
    <row r="56" spans="1:7" s="89" customFormat="1" hidden="1">
      <c r="A56" s="351"/>
      <c r="B56" s="87"/>
      <c r="C56" s="87"/>
      <c r="D56" s="205"/>
      <c r="E56" s="87"/>
      <c r="F56" s="68">
        <f t="shared" si="1"/>
        <v>0</v>
      </c>
      <c r="G56" s="89" t="s">
        <v>193</v>
      </c>
    </row>
    <row r="57" spans="1:7" s="89" customFormat="1" hidden="1">
      <c r="A57" s="351"/>
      <c r="B57" s="87"/>
      <c r="C57" s="87"/>
      <c r="D57" s="205"/>
      <c r="E57" s="87"/>
      <c r="F57" s="68">
        <f t="shared" si="1"/>
        <v>0</v>
      </c>
      <c r="G57" s="89" t="s">
        <v>193</v>
      </c>
    </row>
    <row r="58" spans="1:7" s="89" customFormat="1" hidden="1">
      <c r="A58" s="351"/>
      <c r="B58" s="87"/>
      <c r="C58" s="87"/>
      <c r="D58" s="205"/>
      <c r="E58" s="87"/>
      <c r="F58" s="68">
        <f t="shared" si="1"/>
        <v>0</v>
      </c>
      <c r="G58" s="89" t="s">
        <v>193</v>
      </c>
    </row>
    <row r="59" spans="1:7" s="89" customFormat="1" hidden="1">
      <c r="A59" s="351"/>
      <c r="B59" s="87"/>
      <c r="C59" s="87"/>
      <c r="D59" s="205"/>
      <c r="E59" s="87"/>
      <c r="F59" s="68">
        <f t="shared" si="1"/>
        <v>0</v>
      </c>
      <c r="G59" s="89" t="s">
        <v>193</v>
      </c>
    </row>
    <row r="60" spans="1:7" s="89" customFormat="1" hidden="1">
      <c r="A60" s="351"/>
      <c r="B60" s="87"/>
      <c r="C60" s="87"/>
      <c r="D60" s="205"/>
      <c r="E60" s="87"/>
      <c r="F60" s="68">
        <f t="shared" si="1"/>
        <v>0</v>
      </c>
      <c r="G60" s="89" t="s">
        <v>193</v>
      </c>
    </row>
    <row r="61" spans="1:7" s="89" customFormat="1" hidden="1">
      <c r="A61" s="351"/>
      <c r="B61" s="87"/>
      <c r="C61" s="87"/>
      <c r="D61" s="205"/>
      <c r="E61" s="87"/>
      <c r="F61" s="68">
        <f t="shared" si="1"/>
        <v>0</v>
      </c>
      <c r="G61" s="89" t="s">
        <v>193</v>
      </c>
    </row>
    <row r="62" spans="1:7" s="89" customFormat="1" hidden="1">
      <c r="A62" s="351"/>
      <c r="B62" s="87"/>
      <c r="C62" s="87"/>
      <c r="D62" s="205"/>
      <c r="E62" s="87"/>
      <c r="F62" s="68">
        <f t="shared" si="1"/>
        <v>0</v>
      </c>
      <c r="G62" s="89" t="s">
        <v>193</v>
      </c>
    </row>
    <row r="63" spans="1:7" s="89" customFormat="1" hidden="1">
      <c r="A63" s="351"/>
      <c r="B63" s="87"/>
      <c r="C63" s="87"/>
      <c r="D63" s="205"/>
      <c r="E63" s="87"/>
      <c r="F63" s="68">
        <f t="shared" si="1"/>
        <v>0</v>
      </c>
      <c r="G63" s="89" t="s">
        <v>193</v>
      </c>
    </row>
    <row r="64" spans="1:7" s="89" customFormat="1" hidden="1">
      <c r="A64" s="351"/>
      <c r="B64" s="87"/>
      <c r="C64" s="87"/>
      <c r="D64" s="205"/>
      <c r="E64" s="87"/>
      <c r="F64" s="68">
        <f t="shared" si="1"/>
        <v>0</v>
      </c>
      <c r="G64" s="89" t="s">
        <v>193</v>
      </c>
    </row>
    <row r="65" spans="1:7" s="89" customFormat="1" hidden="1">
      <c r="A65" s="351"/>
      <c r="B65" s="87"/>
      <c r="C65" s="87"/>
      <c r="D65" s="205"/>
      <c r="E65" s="87"/>
      <c r="F65" s="68">
        <f t="shared" si="1"/>
        <v>0</v>
      </c>
      <c r="G65" s="89" t="s">
        <v>193</v>
      </c>
    </row>
    <row r="66" spans="1:7" s="89" customFormat="1" hidden="1">
      <c r="A66" s="351"/>
      <c r="B66" s="87"/>
      <c r="C66" s="87"/>
      <c r="D66" s="205"/>
      <c r="E66" s="87"/>
      <c r="F66" s="68">
        <f t="shared" si="1"/>
        <v>0</v>
      </c>
      <c r="G66" s="89" t="s">
        <v>193</v>
      </c>
    </row>
    <row r="67" spans="1:7" s="89" customFormat="1" hidden="1">
      <c r="A67" s="351"/>
      <c r="B67" s="87"/>
      <c r="C67" s="87"/>
      <c r="D67" s="205"/>
      <c r="E67" s="87"/>
      <c r="F67" s="68">
        <f t="shared" si="1"/>
        <v>0</v>
      </c>
      <c r="G67" s="89" t="s">
        <v>193</v>
      </c>
    </row>
    <row r="68" spans="1:7" s="89" customFormat="1" hidden="1">
      <c r="A68" s="351"/>
      <c r="B68" s="87"/>
      <c r="C68" s="87"/>
      <c r="D68" s="205"/>
      <c r="E68" s="87"/>
      <c r="F68" s="68">
        <f t="shared" si="1"/>
        <v>0</v>
      </c>
      <c r="G68" s="89" t="s">
        <v>193</v>
      </c>
    </row>
    <row r="69" spans="1:7" s="89" customFormat="1" hidden="1">
      <c r="A69" s="351"/>
      <c r="B69" s="87"/>
      <c r="C69" s="87"/>
      <c r="D69" s="205"/>
      <c r="E69" s="87"/>
      <c r="F69" s="68">
        <f t="shared" ref="F69:F100" si="2">ROUND(+B69*D69*E69,2)</f>
        <v>0</v>
      </c>
      <c r="G69" s="89" t="s">
        <v>193</v>
      </c>
    </row>
    <row r="70" spans="1:7" s="89" customFormat="1" hidden="1">
      <c r="A70" s="351"/>
      <c r="B70" s="87"/>
      <c r="C70" s="87"/>
      <c r="D70" s="205"/>
      <c r="E70" s="87"/>
      <c r="F70" s="68">
        <f t="shared" si="2"/>
        <v>0</v>
      </c>
      <c r="G70" s="89" t="s">
        <v>193</v>
      </c>
    </row>
    <row r="71" spans="1:7" s="89" customFormat="1" hidden="1">
      <c r="A71" s="351"/>
      <c r="B71" s="87"/>
      <c r="C71" s="87"/>
      <c r="D71" s="205"/>
      <c r="E71" s="87"/>
      <c r="F71" s="68">
        <f t="shared" si="2"/>
        <v>0</v>
      </c>
      <c r="G71" s="89" t="s">
        <v>193</v>
      </c>
    </row>
    <row r="72" spans="1:7" s="89" customFormat="1" hidden="1">
      <c r="A72" s="351"/>
      <c r="B72" s="87"/>
      <c r="C72" s="87"/>
      <c r="D72" s="205"/>
      <c r="E72" s="87"/>
      <c r="F72" s="68">
        <f t="shared" si="2"/>
        <v>0</v>
      </c>
      <c r="G72" s="89" t="s">
        <v>193</v>
      </c>
    </row>
    <row r="73" spans="1:7" s="89" customFormat="1" hidden="1">
      <c r="A73" s="351"/>
      <c r="B73" s="87"/>
      <c r="C73" s="87"/>
      <c r="D73" s="205"/>
      <c r="E73" s="87"/>
      <c r="F73" s="68">
        <f t="shared" si="2"/>
        <v>0</v>
      </c>
      <c r="G73" s="89" t="s">
        <v>193</v>
      </c>
    </row>
    <row r="74" spans="1:7" s="89" customFormat="1" hidden="1">
      <c r="A74" s="351"/>
      <c r="B74" s="87"/>
      <c r="C74" s="87"/>
      <c r="D74" s="205"/>
      <c r="E74" s="87"/>
      <c r="F74" s="68">
        <f t="shared" si="2"/>
        <v>0</v>
      </c>
      <c r="G74" s="89" t="s">
        <v>193</v>
      </c>
    </row>
    <row r="75" spans="1:7" s="89" customFormat="1" hidden="1">
      <c r="A75" s="351"/>
      <c r="B75" s="87"/>
      <c r="C75" s="87"/>
      <c r="D75" s="205"/>
      <c r="E75" s="87"/>
      <c r="F75" s="68">
        <f t="shared" si="2"/>
        <v>0</v>
      </c>
      <c r="G75" s="89" t="s">
        <v>193</v>
      </c>
    </row>
    <row r="76" spans="1:7" s="89" customFormat="1" hidden="1">
      <c r="A76" s="351"/>
      <c r="B76" s="87"/>
      <c r="C76" s="87"/>
      <c r="D76" s="205"/>
      <c r="E76" s="87"/>
      <c r="F76" s="68">
        <f t="shared" si="2"/>
        <v>0</v>
      </c>
      <c r="G76" s="89" t="s">
        <v>193</v>
      </c>
    </row>
    <row r="77" spans="1:7" s="89" customFormat="1" hidden="1">
      <c r="A77" s="351"/>
      <c r="B77" s="87"/>
      <c r="C77" s="87"/>
      <c r="D77" s="205"/>
      <c r="E77" s="87"/>
      <c r="F77" s="68">
        <f t="shared" si="2"/>
        <v>0</v>
      </c>
      <c r="G77" s="89" t="s">
        <v>193</v>
      </c>
    </row>
    <row r="78" spans="1:7" s="89" customFormat="1" hidden="1">
      <c r="A78" s="351"/>
      <c r="B78" s="87"/>
      <c r="C78" s="87"/>
      <c r="D78" s="205"/>
      <c r="E78" s="87"/>
      <c r="F78" s="68">
        <f t="shared" si="2"/>
        <v>0</v>
      </c>
      <c r="G78" s="89" t="s">
        <v>193</v>
      </c>
    </row>
    <row r="79" spans="1:7" s="89" customFormat="1" hidden="1">
      <c r="A79" s="351"/>
      <c r="B79" s="87"/>
      <c r="C79" s="87"/>
      <c r="D79" s="205"/>
      <c r="E79" s="87"/>
      <c r="F79" s="68">
        <f t="shared" si="2"/>
        <v>0</v>
      </c>
      <c r="G79" s="89" t="s">
        <v>193</v>
      </c>
    </row>
    <row r="80" spans="1:7" s="89" customFormat="1" hidden="1">
      <c r="A80" s="351"/>
      <c r="B80" s="87"/>
      <c r="C80" s="87"/>
      <c r="D80" s="205"/>
      <c r="E80" s="87"/>
      <c r="F80" s="68">
        <f t="shared" si="2"/>
        <v>0</v>
      </c>
      <c r="G80" s="89" t="s">
        <v>193</v>
      </c>
    </row>
    <row r="81" spans="1:7" s="89" customFormat="1" hidden="1">
      <c r="A81" s="351"/>
      <c r="B81" s="87"/>
      <c r="C81" s="87"/>
      <c r="D81" s="205"/>
      <c r="E81" s="87"/>
      <c r="F81" s="68">
        <f t="shared" si="2"/>
        <v>0</v>
      </c>
      <c r="G81" s="89" t="s">
        <v>193</v>
      </c>
    </row>
    <row r="82" spans="1:7" s="89" customFormat="1" hidden="1">
      <c r="A82" s="351"/>
      <c r="B82" s="87"/>
      <c r="C82" s="87"/>
      <c r="D82" s="205"/>
      <c r="E82" s="87"/>
      <c r="F82" s="68">
        <f t="shared" si="2"/>
        <v>0</v>
      </c>
      <c r="G82" s="89" t="s">
        <v>193</v>
      </c>
    </row>
    <row r="83" spans="1:7" s="89" customFormat="1" hidden="1">
      <c r="A83" s="351"/>
      <c r="B83" s="87"/>
      <c r="C83" s="87"/>
      <c r="D83" s="205"/>
      <c r="E83" s="87"/>
      <c r="F83" s="68">
        <f t="shared" si="2"/>
        <v>0</v>
      </c>
      <c r="G83" s="89" t="s">
        <v>193</v>
      </c>
    </row>
    <row r="84" spans="1:7" s="89" customFormat="1" hidden="1">
      <c r="A84" s="351"/>
      <c r="B84" s="87"/>
      <c r="C84" s="87"/>
      <c r="D84" s="205"/>
      <c r="E84" s="87"/>
      <c r="F84" s="68">
        <f t="shared" si="2"/>
        <v>0</v>
      </c>
      <c r="G84" s="89" t="s">
        <v>193</v>
      </c>
    </row>
    <row r="85" spans="1:7" s="89" customFormat="1" hidden="1">
      <c r="A85" s="351"/>
      <c r="B85" s="87"/>
      <c r="C85" s="87"/>
      <c r="D85" s="205"/>
      <c r="E85" s="87"/>
      <c r="F85" s="68">
        <f t="shared" si="2"/>
        <v>0</v>
      </c>
      <c r="G85" s="89" t="s">
        <v>193</v>
      </c>
    </row>
    <row r="86" spans="1:7" s="89" customFormat="1" hidden="1">
      <c r="A86" s="351"/>
      <c r="B86" s="87"/>
      <c r="C86" s="87"/>
      <c r="D86" s="205"/>
      <c r="E86" s="87"/>
      <c r="F86" s="68">
        <f t="shared" si="2"/>
        <v>0</v>
      </c>
      <c r="G86" s="89" t="s">
        <v>193</v>
      </c>
    </row>
    <row r="87" spans="1:7" s="89" customFormat="1" hidden="1">
      <c r="A87" s="351"/>
      <c r="B87" s="87"/>
      <c r="C87" s="87"/>
      <c r="D87" s="205"/>
      <c r="E87" s="87"/>
      <c r="F87" s="68">
        <f t="shared" si="2"/>
        <v>0</v>
      </c>
      <c r="G87" s="89" t="s">
        <v>193</v>
      </c>
    </row>
    <row r="88" spans="1:7" s="89" customFormat="1" hidden="1">
      <c r="A88" s="351"/>
      <c r="B88" s="87"/>
      <c r="C88" s="87"/>
      <c r="D88" s="205"/>
      <c r="E88" s="87"/>
      <c r="F88" s="68">
        <f t="shared" si="2"/>
        <v>0</v>
      </c>
      <c r="G88" s="89" t="s">
        <v>193</v>
      </c>
    </row>
    <row r="89" spans="1:7" s="89" customFormat="1" hidden="1">
      <c r="A89" s="351"/>
      <c r="B89" s="87"/>
      <c r="C89" s="87"/>
      <c r="D89" s="205"/>
      <c r="E89" s="87"/>
      <c r="F89" s="68">
        <f t="shared" si="2"/>
        <v>0</v>
      </c>
      <c r="G89" s="89" t="s">
        <v>193</v>
      </c>
    </row>
    <row r="90" spans="1:7" s="89" customFormat="1" hidden="1">
      <c r="A90" s="351"/>
      <c r="B90" s="87"/>
      <c r="C90" s="87"/>
      <c r="D90" s="205"/>
      <c r="E90" s="87"/>
      <c r="F90" s="68">
        <f t="shared" si="2"/>
        <v>0</v>
      </c>
      <c r="G90" s="89" t="s">
        <v>193</v>
      </c>
    </row>
    <row r="91" spans="1:7" s="89" customFormat="1" hidden="1">
      <c r="A91" s="351"/>
      <c r="B91" s="87"/>
      <c r="C91" s="87"/>
      <c r="D91" s="205"/>
      <c r="E91" s="87"/>
      <c r="F91" s="68">
        <f t="shared" si="2"/>
        <v>0</v>
      </c>
      <c r="G91" s="89" t="s">
        <v>193</v>
      </c>
    </row>
    <row r="92" spans="1:7" s="89" customFormat="1" hidden="1">
      <c r="A92" s="351"/>
      <c r="B92" s="87"/>
      <c r="C92" s="87"/>
      <c r="D92" s="205"/>
      <c r="E92" s="87"/>
      <c r="F92" s="68">
        <f t="shared" si="2"/>
        <v>0</v>
      </c>
      <c r="G92" s="89" t="s">
        <v>193</v>
      </c>
    </row>
    <row r="93" spans="1:7" s="89" customFormat="1" hidden="1">
      <c r="A93" s="351"/>
      <c r="B93" s="87"/>
      <c r="C93" s="87"/>
      <c r="D93" s="205"/>
      <c r="E93" s="87"/>
      <c r="F93" s="68">
        <f t="shared" si="2"/>
        <v>0</v>
      </c>
      <c r="G93" s="89" t="s">
        <v>193</v>
      </c>
    </row>
    <row r="94" spans="1:7" s="89" customFormat="1" hidden="1">
      <c r="A94" s="351"/>
      <c r="B94" s="87"/>
      <c r="C94" s="87"/>
      <c r="D94" s="205"/>
      <c r="E94" s="87"/>
      <c r="F94" s="68">
        <f t="shared" si="2"/>
        <v>0</v>
      </c>
      <c r="G94" s="89" t="s">
        <v>193</v>
      </c>
    </row>
    <row r="95" spans="1:7" s="89" customFormat="1" hidden="1">
      <c r="A95" s="351"/>
      <c r="B95" s="87"/>
      <c r="C95" s="87"/>
      <c r="D95" s="205"/>
      <c r="E95" s="87"/>
      <c r="F95" s="68">
        <f t="shared" si="2"/>
        <v>0</v>
      </c>
      <c r="G95" s="89" t="s">
        <v>193</v>
      </c>
    </row>
    <row r="96" spans="1:7" s="89" customFormat="1" hidden="1">
      <c r="A96" s="351"/>
      <c r="B96" s="87"/>
      <c r="C96" s="87"/>
      <c r="D96" s="205"/>
      <c r="E96" s="87"/>
      <c r="F96" s="68">
        <f t="shared" si="2"/>
        <v>0</v>
      </c>
      <c r="G96" s="89" t="s">
        <v>193</v>
      </c>
    </row>
    <row r="97" spans="1:7" s="89" customFormat="1" hidden="1">
      <c r="A97" s="351"/>
      <c r="B97" s="87"/>
      <c r="C97" s="87"/>
      <c r="D97" s="205"/>
      <c r="E97" s="87"/>
      <c r="F97" s="68">
        <f t="shared" si="2"/>
        <v>0</v>
      </c>
      <c r="G97" s="89" t="s">
        <v>193</v>
      </c>
    </row>
    <row r="98" spans="1:7" s="89" customFormat="1" hidden="1">
      <c r="A98" s="351"/>
      <c r="B98" s="87"/>
      <c r="C98" s="87"/>
      <c r="D98" s="205"/>
      <c r="E98" s="87"/>
      <c r="F98" s="68">
        <f t="shared" si="2"/>
        <v>0</v>
      </c>
      <c r="G98" s="89" t="s">
        <v>193</v>
      </c>
    </row>
    <row r="99" spans="1:7" s="89" customFormat="1" hidden="1">
      <c r="A99" s="351"/>
      <c r="B99" s="87"/>
      <c r="C99" s="87"/>
      <c r="D99" s="205"/>
      <c r="E99" s="87"/>
      <c r="F99" s="68">
        <f t="shared" si="2"/>
        <v>0</v>
      </c>
      <c r="G99" s="89" t="s">
        <v>193</v>
      </c>
    </row>
    <row r="100" spans="1:7" s="89" customFormat="1" hidden="1">
      <c r="A100" s="351"/>
      <c r="B100" s="87"/>
      <c r="C100" s="87"/>
      <c r="D100" s="205"/>
      <c r="E100" s="87"/>
      <c r="F100" s="68">
        <f t="shared" si="2"/>
        <v>0</v>
      </c>
      <c r="G100" s="89" t="s">
        <v>193</v>
      </c>
    </row>
    <row r="101" spans="1:7" s="89" customFormat="1" hidden="1">
      <c r="A101" s="351"/>
      <c r="B101" s="87"/>
      <c r="C101" s="87"/>
      <c r="D101" s="205"/>
      <c r="E101" s="87"/>
      <c r="F101" s="68">
        <f t="shared" ref="F101:F132" si="3">ROUND(+B101*D101*E101,2)</f>
        <v>0</v>
      </c>
      <c r="G101" s="89" t="s">
        <v>193</v>
      </c>
    </row>
    <row r="102" spans="1:7" s="89" customFormat="1" hidden="1">
      <c r="A102" s="351"/>
      <c r="B102" s="87"/>
      <c r="C102" s="87"/>
      <c r="D102" s="205"/>
      <c r="E102" s="87"/>
      <c r="F102" s="68">
        <f t="shared" si="3"/>
        <v>0</v>
      </c>
      <c r="G102" s="89" t="s">
        <v>193</v>
      </c>
    </row>
    <row r="103" spans="1:7" s="89" customFormat="1" hidden="1">
      <c r="A103" s="351"/>
      <c r="B103" s="87"/>
      <c r="C103" s="87"/>
      <c r="D103" s="205"/>
      <c r="E103" s="87"/>
      <c r="F103" s="68">
        <f t="shared" si="3"/>
        <v>0</v>
      </c>
      <c r="G103" s="89" t="s">
        <v>193</v>
      </c>
    </row>
    <row r="104" spans="1:7" s="89" customFormat="1" hidden="1">
      <c r="A104" s="351"/>
      <c r="B104" s="87"/>
      <c r="C104" s="87"/>
      <c r="D104" s="205"/>
      <c r="E104" s="87"/>
      <c r="F104" s="68">
        <f t="shared" si="3"/>
        <v>0</v>
      </c>
      <c r="G104" s="89" t="s">
        <v>193</v>
      </c>
    </row>
    <row r="105" spans="1:7" s="89" customFormat="1" hidden="1">
      <c r="A105" s="351"/>
      <c r="B105" s="87"/>
      <c r="C105" s="87"/>
      <c r="D105" s="205"/>
      <c r="E105" s="87"/>
      <c r="F105" s="68">
        <f t="shared" si="3"/>
        <v>0</v>
      </c>
      <c r="G105" s="89" t="s">
        <v>193</v>
      </c>
    </row>
    <row r="106" spans="1:7" s="89" customFormat="1" hidden="1">
      <c r="A106" s="351"/>
      <c r="B106" s="87"/>
      <c r="C106" s="87"/>
      <c r="D106" s="205"/>
      <c r="E106" s="87"/>
      <c r="F106" s="68">
        <f t="shared" si="3"/>
        <v>0</v>
      </c>
      <c r="G106" s="89" t="s">
        <v>193</v>
      </c>
    </row>
    <row r="107" spans="1:7" s="89" customFormat="1" hidden="1">
      <c r="A107" s="351"/>
      <c r="B107" s="87"/>
      <c r="C107" s="87"/>
      <c r="D107" s="205"/>
      <c r="E107" s="87"/>
      <c r="F107" s="68">
        <f t="shared" si="3"/>
        <v>0</v>
      </c>
      <c r="G107" s="89" t="s">
        <v>193</v>
      </c>
    </row>
    <row r="108" spans="1:7" s="89" customFormat="1" hidden="1">
      <c r="A108" s="351"/>
      <c r="B108" s="87"/>
      <c r="C108" s="87"/>
      <c r="D108" s="205"/>
      <c r="E108" s="87"/>
      <c r="F108" s="68">
        <f t="shared" si="3"/>
        <v>0</v>
      </c>
      <c r="G108" s="89" t="s">
        <v>193</v>
      </c>
    </row>
    <row r="109" spans="1:7" s="89" customFormat="1" hidden="1">
      <c r="A109" s="351"/>
      <c r="B109" s="87"/>
      <c r="C109" s="87"/>
      <c r="D109" s="205"/>
      <c r="E109" s="87"/>
      <c r="F109" s="68">
        <f t="shared" si="3"/>
        <v>0</v>
      </c>
      <c r="G109" s="89" t="s">
        <v>193</v>
      </c>
    </row>
    <row r="110" spans="1:7" s="89" customFormat="1" hidden="1">
      <c r="A110" s="351"/>
      <c r="B110" s="87"/>
      <c r="C110" s="87"/>
      <c r="D110" s="205"/>
      <c r="E110" s="87"/>
      <c r="F110" s="68">
        <f t="shared" si="3"/>
        <v>0</v>
      </c>
      <c r="G110" s="89" t="s">
        <v>193</v>
      </c>
    </row>
    <row r="111" spans="1:7" s="89" customFormat="1" hidden="1">
      <c r="A111" s="351"/>
      <c r="B111" s="87"/>
      <c r="C111" s="87"/>
      <c r="D111" s="205"/>
      <c r="E111" s="87"/>
      <c r="F111" s="68">
        <f t="shared" si="3"/>
        <v>0</v>
      </c>
      <c r="G111" s="89" t="s">
        <v>193</v>
      </c>
    </row>
    <row r="112" spans="1:7" s="89" customFormat="1" hidden="1">
      <c r="A112" s="351"/>
      <c r="B112" s="87"/>
      <c r="C112" s="87"/>
      <c r="D112" s="205"/>
      <c r="E112" s="87"/>
      <c r="F112" s="68">
        <f t="shared" si="3"/>
        <v>0</v>
      </c>
      <c r="G112" s="89" t="s">
        <v>193</v>
      </c>
    </row>
    <row r="113" spans="1:7" s="89" customFormat="1" hidden="1">
      <c r="A113" s="351"/>
      <c r="B113" s="87"/>
      <c r="C113" s="87"/>
      <c r="D113" s="205"/>
      <c r="E113" s="87"/>
      <c r="F113" s="68">
        <f t="shared" si="3"/>
        <v>0</v>
      </c>
      <c r="G113" s="89" t="s">
        <v>193</v>
      </c>
    </row>
    <row r="114" spans="1:7" s="89" customFormat="1" hidden="1">
      <c r="A114" s="351"/>
      <c r="B114" s="87"/>
      <c r="C114" s="87"/>
      <c r="D114" s="205"/>
      <c r="E114" s="87"/>
      <c r="F114" s="68">
        <f t="shared" si="3"/>
        <v>0</v>
      </c>
      <c r="G114" s="89" t="s">
        <v>193</v>
      </c>
    </row>
    <row r="115" spans="1:7" s="89" customFormat="1" hidden="1">
      <c r="A115" s="351"/>
      <c r="B115" s="87"/>
      <c r="C115" s="87"/>
      <c r="D115" s="205"/>
      <c r="E115" s="87"/>
      <c r="F115" s="68">
        <f t="shared" si="3"/>
        <v>0</v>
      </c>
      <c r="G115" s="89" t="s">
        <v>193</v>
      </c>
    </row>
    <row r="116" spans="1:7" s="89" customFormat="1" hidden="1">
      <c r="A116" s="351"/>
      <c r="B116" s="87"/>
      <c r="C116" s="87"/>
      <c r="D116" s="205"/>
      <c r="E116" s="87"/>
      <c r="F116" s="68">
        <f t="shared" si="3"/>
        <v>0</v>
      </c>
      <c r="G116" s="89" t="s">
        <v>193</v>
      </c>
    </row>
    <row r="117" spans="1:7" s="89" customFormat="1" hidden="1">
      <c r="A117" s="351"/>
      <c r="B117" s="87"/>
      <c r="C117" s="87"/>
      <c r="D117" s="205"/>
      <c r="E117" s="87"/>
      <c r="F117" s="68">
        <f t="shared" si="3"/>
        <v>0</v>
      </c>
      <c r="G117" s="89" t="s">
        <v>193</v>
      </c>
    </row>
    <row r="118" spans="1:7" s="89" customFormat="1" hidden="1">
      <c r="A118" s="351"/>
      <c r="B118" s="87"/>
      <c r="C118" s="87"/>
      <c r="D118" s="205"/>
      <c r="E118" s="87"/>
      <c r="F118" s="68">
        <f t="shared" si="3"/>
        <v>0</v>
      </c>
      <c r="G118" s="89" t="s">
        <v>193</v>
      </c>
    </row>
    <row r="119" spans="1:7" s="89" customFormat="1" hidden="1">
      <c r="A119" s="351"/>
      <c r="B119" s="87"/>
      <c r="C119" s="87"/>
      <c r="D119" s="205"/>
      <c r="E119" s="87"/>
      <c r="F119" s="68">
        <f t="shared" si="3"/>
        <v>0</v>
      </c>
      <c r="G119" s="89" t="s">
        <v>193</v>
      </c>
    </row>
    <row r="120" spans="1:7" s="89" customFormat="1" hidden="1">
      <c r="A120" s="351"/>
      <c r="B120" s="87"/>
      <c r="C120" s="87"/>
      <c r="D120" s="205"/>
      <c r="E120" s="87"/>
      <c r="F120" s="68">
        <f t="shared" si="3"/>
        <v>0</v>
      </c>
      <c r="G120" s="89" t="s">
        <v>193</v>
      </c>
    </row>
    <row r="121" spans="1:7" s="89" customFormat="1" hidden="1">
      <c r="A121" s="351"/>
      <c r="B121" s="87"/>
      <c r="C121" s="87"/>
      <c r="D121" s="205"/>
      <c r="E121" s="87"/>
      <c r="F121" s="68">
        <f t="shared" si="3"/>
        <v>0</v>
      </c>
      <c r="G121" s="89" t="s">
        <v>193</v>
      </c>
    </row>
    <row r="122" spans="1:7" s="89" customFormat="1" hidden="1">
      <c r="A122" s="351"/>
      <c r="B122" s="87"/>
      <c r="C122" s="87"/>
      <c r="D122" s="205"/>
      <c r="E122" s="87"/>
      <c r="F122" s="68">
        <f t="shared" si="3"/>
        <v>0</v>
      </c>
      <c r="G122" s="89" t="s">
        <v>193</v>
      </c>
    </row>
    <row r="123" spans="1:7" s="89" customFormat="1" hidden="1">
      <c r="A123" s="351"/>
      <c r="B123" s="87"/>
      <c r="C123" s="87"/>
      <c r="D123" s="205"/>
      <c r="E123" s="87"/>
      <c r="F123" s="68">
        <f t="shared" si="3"/>
        <v>0</v>
      </c>
      <c r="G123" s="89" t="s">
        <v>193</v>
      </c>
    </row>
    <row r="124" spans="1:7" s="89" customFormat="1" hidden="1">
      <c r="A124" s="351"/>
      <c r="B124" s="87"/>
      <c r="C124" s="87"/>
      <c r="D124" s="205"/>
      <c r="E124" s="87"/>
      <c r="F124" s="68">
        <f t="shared" si="3"/>
        <v>0</v>
      </c>
      <c r="G124" s="89" t="s">
        <v>193</v>
      </c>
    </row>
    <row r="125" spans="1:7" s="89" customFormat="1" hidden="1">
      <c r="A125" s="351"/>
      <c r="B125" s="87"/>
      <c r="C125" s="87"/>
      <c r="D125" s="205"/>
      <c r="E125" s="87"/>
      <c r="F125" s="68">
        <f t="shared" si="3"/>
        <v>0</v>
      </c>
      <c r="G125" s="89" t="s">
        <v>193</v>
      </c>
    </row>
    <row r="126" spans="1:7" s="89" customFormat="1" hidden="1">
      <c r="A126" s="351"/>
      <c r="B126" s="87"/>
      <c r="C126" s="87"/>
      <c r="D126" s="205"/>
      <c r="E126" s="87"/>
      <c r="F126" s="68">
        <f t="shared" si="3"/>
        <v>0</v>
      </c>
      <c r="G126" s="89" t="s">
        <v>193</v>
      </c>
    </row>
    <row r="127" spans="1:7" s="89" customFormat="1" hidden="1">
      <c r="A127" s="351"/>
      <c r="B127" s="87"/>
      <c r="C127" s="87"/>
      <c r="D127" s="205"/>
      <c r="E127" s="87"/>
      <c r="F127" s="68">
        <f t="shared" si="3"/>
        <v>0</v>
      </c>
      <c r="G127" s="89" t="s">
        <v>193</v>
      </c>
    </row>
    <row r="128" spans="1:7" s="89" customFormat="1" hidden="1">
      <c r="A128" s="351"/>
      <c r="B128" s="87"/>
      <c r="C128" s="87"/>
      <c r="D128" s="205"/>
      <c r="E128" s="87"/>
      <c r="F128" s="68">
        <f t="shared" si="3"/>
        <v>0</v>
      </c>
      <c r="G128" s="89" t="s">
        <v>193</v>
      </c>
    </row>
    <row r="129" spans="1:9" s="89" customFormat="1" hidden="1">
      <c r="A129" s="351"/>
      <c r="B129" s="87"/>
      <c r="C129" s="87"/>
      <c r="D129" s="205"/>
      <c r="E129" s="87"/>
      <c r="F129" s="68">
        <f t="shared" si="3"/>
        <v>0</v>
      </c>
      <c r="G129" s="89" t="s">
        <v>193</v>
      </c>
    </row>
    <row r="130" spans="1:9" s="89" customFormat="1" hidden="1">
      <c r="A130" s="351"/>
      <c r="B130" s="87"/>
      <c r="C130" s="87"/>
      <c r="D130" s="205"/>
      <c r="E130" s="87"/>
      <c r="F130" s="68">
        <f t="shared" si="3"/>
        <v>0</v>
      </c>
      <c r="G130" s="89" t="s">
        <v>193</v>
      </c>
    </row>
    <row r="131" spans="1:9" s="89" customFormat="1" hidden="1">
      <c r="A131" s="351"/>
      <c r="B131" s="87"/>
      <c r="C131" s="87"/>
      <c r="D131" s="205"/>
      <c r="E131" s="87"/>
      <c r="F131" s="68">
        <f t="shared" si="3"/>
        <v>0</v>
      </c>
      <c r="G131" s="89" t="s">
        <v>193</v>
      </c>
    </row>
    <row r="132" spans="1:9" s="89" customFormat="1" hidden="1">
      <c r="A132" s="351"/>
      <c r="B132" s="87"/>
      <c r="C132" s="87"/>
      <c r="D132" s="205"/>
      <c r="E132" s="87"/>
      <c r="F132" s="68">
        <f t="shared" si="3"/>
        <v>0</v>
      </c>
      <c r="G132" s="89" t="s">
        <v>193</v>
      </c>
    </row>
    <row r="133" spans="1:9" s="89" customFormat="1" hidden="1">
      <c r="A133" s="351"/>
      <c r="B133" s="87"/>
      <c r="C133" s="87"/>
      <c r="D133" s="205"/>
      <c r="E133" s="87"/>
      <c r="F133" s="68">
        <f t="shared" ref="F133:F134" si="4">ROUND(+B133*D133*E133,2)</f>
        <v>0</v>
      </c>
      <c r="G133" s="89" t="s">
        <v>193</v>
      </c>
    </row>
    <row r="134" spans="1:9" s="89" customFormat="1">
      <c r="A134" s="351"/>
      <c r="B134" s="87"/>
      <c r="C134" s="87"/>
      <c r="D134" s="205"/>
      <c r="E134" s="87"/>
      <c r="F134" s="215">
        <f t="shared" si="4"/>
        <v>0</v>
      </c>
      <c r="G134" s="89" t="s">
        <v>193</v>
      </c>
    </row>
    <row r="135" spans="1:9" s="89" customFormat="1">
      <c r="A135" s="351"/>
      <c r="B135" s="78"/>
      <c r="C135" s="78"/>
      <c r="D135" s="162"/>
      <c r="E135" s="172" t="s">
        <v>194</v>
      </c>
      <c r="F135" s="224">
        <f>ROUND(SUBTOTAL(109,F5:F134),2)</f>
        <v>0</v>
      </c>
      <c r="G135" s="89" t="s">
        <v>193</v>
      </c>
      <c r="I135" s="349" t="s">
        <v>210</v>
      </c>
    </row>
    <row r="136" spans="1:9" s="89" customFormat="1">
      <c r="A136" s="351"/>
      <c r="B136" s="78"/>
      <c r="C136" s="78"/>
      <c r="D136" s="116"/>
      <c r="E136" s="78"/>
      <c r="F136" s="220"/>
      <c r="G136" s="89" t="s">
        <v>196</v>
      </c>
    </row>
    <row r="137" spans="1:9" s="89" customFormat="1">
      <c r="A137" s="351"/>
      <c r="B137" s="87"/>
      <c r="C137" s="87"/>
      <c r="D137" s="205"/>
      <c r="E137" s="87"/>
      <c r="F137" s="68">
        <f t="shared" ref="F137:F168" si="5">ROUND(+B137*D137*E137,2)</f>
        <v>0</v>
      </c>
      <c r="G137" s="89" t="s">
        <v>196</v>
      </c>
    </row>
    <row r="138" spans="1:9" s="89" customFormat="1">
      <c r="A138" s="351"/>
      <c r="B138" s="87"/>
      <c r="C138" s="87"/>
      <c r="D138" s="205"/>
      <c r="E138" s="87"/>
      <c r="F138" s="68">
        <f t="shared" si="5"/>
        <v>0</v>
      </c>
      <c r="G138" s="89" t="s">
        <v>196</v>
      </c>
    </row>
    <row r="139" spans="1:9" s="89" customFormat="1">
      <c r="A139" s="351"/>
      <c r="B139" s="87"/>
      <c r="C139" s="87"/>
      <c r="D139" s="205"/>
      <c r="E139" s="87"/>
      <c r="F139" s="68">
        <f t="shared" si="5"/>
        <v>0</v>
      </c>
      <c r="G139" s="89" t="s">
        <v>196</v>
      </c>
    </row>
    <row r="140" spans="1:9" s="89" customFormat="1" hidden="1">
      <c r="A140" s="351"/>
      <c r="B140" s="87"/>
      <c r="C140" s="87"/>
      <c r="D140" s="205"/>
      <c r="E140" s="87"/>
      <c r="F140" s="68">
        <f t="shared" si="5"/>
        <v>0</v>
      </c>
      <c r="G140" s="89" t="s">
        <v>196</v>
      </c>
    </row>
    <row r="141" spans="1:9" s="89" customFormat="1" hidden="1">
      <c r="A141" s="351"/>
      <c r="B141" s="87"/>
      <c r="C141" s="87"/>
      <c r="D141" s="205"/>
      <c r="E141" s="87"/>
      <c r="F141" s="68">
        <f t="shared" si="5"/>
        <v>0</v>
      </c>
      <c r="G141" s="89" t="s">
        <v>196</v>
      </c>
    </row>
    <row r="142" spans="1:9" s="89" customFormat="1" hidden="1">
      <c r="A142" s="351"/>
      <c r="B142" s="87"/>
      <c r="C142" s="87"/>
      <c r="D142" s="205"/>
      <c r="E142" s="87"/>
      <c r="F142" s="68">
        <f t="shared" si="5"/>
        <v>0</v>
      </c>
      <c r="G142" s="89" t="s">
        <v>196</v>
      </c>
    </row>
    <row r="143" spans="1:9" s="89" customFormat="1" hidden="1">
      <c r="A143" s="351"/>
      <c r="B143" s="87"/>
      <c r="C143" s="87"/>
      <c r="D143" s="205"/>
      <c r="E143" s="87"/>
      <c r="F143" s="68">
        <f t="shared" si="5"/>
        <v>0</v>
      </c>
      <c r="G143" s="89" t="s">
        <v>196</v>
      </c>
    </row>
    <row r="144" spans="1:9" s="89" customFormat="1" hidden="1">
      <c r="A144" s="351"/>
      <c r="B144" s="87"/>
      <c r="C144" s="87"/>
      <c r="D144" s="205"/>
      <c r="E144" s="87"/>
      <c r="F144" s="68">
        <f t="shared" si="5"/>
        <v>0</v>
      </c>
      <c r="G144" s="89" t="s">
        <v>196</v>
      </c>
    </row>
    <row r="145" spans="1:7" s="89" customFormat="1" hidden="1">
      <c r="A145" s="351"/>
      <c r="B145" s="87"/>
      <c r="C145" s="87"/>
      <c r="D145" s="205"/>
      <c r="E145" s="87"/>
      <c r="F145" s="68">
        <f t="shared" si="5"/>
        <v>0</v>
      </c>
      <c r="G145" s="89" t="s">
        <v>196</v>
      </c>
    </row>
    <row r="146" spans="1:7" s="89" customFormat="1" hidden="1">
      <c r="A146" s="351"/>
      <c r="B146" s="87"/>
      <c r="C146" s="87"/>
      <c r="D146" s="205"/>
      <c r="E146" s="87"/>
      <c r="F146" s="68">
        <f t="shared" si="5"/>
        <v>0</v>
      </c>
      <c r="G146" s="89" t="s">
        <v>196</v>
      </c>
    </row>
    <row r="147" spans="1:7" s="89" customFormat="1" hidden="1">
      <c r="A147" s="351"/>
      <c r="B147" s="87"/>
      <c r="C147" s="87"/>
      <c r="D147" s="205"/>
      <c r="E147" s="87"/>
      <c r="F147" s="68">
        <f t="shared" si="5"/>
        <v>0</v>
      </c>
      <c r="G147" s="89" t="s">
        <v>196</v>
      </c>
    </row>
    <row r="148" spans="1:7" s="89" customFormat="1" hidden="1">
      <c r="A148" s="351"/>
      <c r="B148" s="87"/>
      <c r="C148" s="87"/>
      <c r="D148" s="205"/>
      <c r="E148" s="87"/>
      <c r="F148" s="68">
        <f t="shared" si="5"/>
        <v>0</v>
      </c>
      <c r="G148" s="89" t="s">
        <v>196</v>
      </c>
    </row>
    <row r="149" spans="1:7" s="89" customFormat="1" hidden="1">
      <c r="A149" s="351"/>
      <c r="B149" s="87"/>
      <c r="C149" s="87"/>
      <c r="D149" s="205"/>
      <c r="E149" s="87"/>
      <c r="F149" s="68">
        <f t="shared" si="5"/>
        <v>0</v>
      </c>
      <c r="G149" s="89" t="s">
        <v>196</v>
      </c>
    </row>
    <row r="150" spans="1:7" s="89" customFormat="1" hidden="1">
      <c r="A150" s="351"/>
      <c r="B150" s="87"/>
      <c r="C150" s="87"/>
      <c r="D150" s="205"/>
      <c r="E150" s="87"/>
      <c r="F150" s="68">
        <f t="shared" si="5"/>
        <v>0</v>
      </c>
      <c r="G150" s="89" t="s">
        <v>196</v>
      </c>
    </row>
    <row r="151" spans="1:7" s="89" customFormat="1" hidden="1">
      <c r="A151" s="351"/>
      <c r="B151" s="87"/>
      <c r="C151" s="87"/>
      <c r="D151" s="205"/>
      <c r="E151" s="87"/>
      <c r="F151" s="68">
        <f t="shared" si="5"/>
        <v>0</v>
      </c>
      <c r="G151" s="89" t="s">
        <v>196</v>
      </c>
    </row>
    <row r="152" spans="1:7" s="89" customFormat="1" hidden="1">
      <c r="A152" s="351"/>
      <c r="B152" s="87"/>
      <c r="C152" s="87"/>
      <c r="D152" s="205"/>
      <c r="E152" s="87"/>
      <c r="F152" s="68">
        <f t="shared" si="5"/>
        <v>0</v>
      </c>
      <c r="G152" s="89" t="s">
        <v>196</v>
      </c>
    </row>
    <row r="153" spans="1:7" s="89" customFormat="1" hidden="1">
      <c r="A153" s="351"/>
      <c r="B153" s="87"/>
      <c r="C153" s="87"/>
      <c r="D153" s="205"/>
      <c r="E153" s="87"/>
      <c r="F153" s="68">
        <f t="shared" si="5"/>
        <v>0</v>
      </c>
      <c r="G153" s="89" t="s">
        <v>196</v>
      </c>
    </row>
    <row r="154" spans="1:7" s="89" customFormat="1" hidden="1">
      <c r="A154" s="351"/>
      <c r="B154" s="87"/>
      <c r="C154" s="87"/>
      <c r="D154" s="205"/>
      <c r="E154" s="87"/>
      <c r="F154" s="68">
        <f t="shared" si="5"/>
        <v>0</v>
      </c>
      <c r="G154" s="89" t="s">
        <v>196</v>
      </c>
    </row>
    <row r="155" spans="1:7" s="89" customFormat="1" hidden="1">
      <c r="A155" s="351"/>
      <c r="B155" s="87"/>
      <c r="C155" s="87"/>
      <c r="D155" s="205"/>
      <c r="E155" s="87"/>
      <c r="F155" s="68">
        <f t="shared" si="5"/>
        <v>0</v>
      </c>
      <c r="G155" s="89" t="s">
        <v>196</v>
      </c>
    </row>
    <row r="156" spans="1:7" s="89" customFormat="1" hidden="1">
      <c r="A156" s="351"/>
      <c r="B156" s="87"/>
      <c r="C156" s="87"/>
      <c r="D156" s="205"/>
      <c r="E156" s="87"/>
      <c r="F156" s="68">
        <f t="shared" si="5"/>
        <v>0</v>
      </c>
      <c r="G156" s="89" t="s">
        <v>196</v>
      </c>
    </row>
    <row r="157" spans="1:7" s="89" customFormat="1" hidden="1">
      <c r="A157" s="351"/>
      <c r="B157" s="87"/>
      <c r="C157" s="87"/>
      <c r="D157" s="205"/>
      <c r="E157" s="87"/>
      <c r="F157" s="68">
        <f t="shared" si="5"/>
        <v>0</v>
      </c>
      <c r="G157" s="89" t="s">
        <v>196</v>
      </c>
    </row>
    <row r="158" spans="1:7" s="89" customFormat="1" hidden="1">
      <c r="A158" s="351"/>
      <c r="B158" s="87"/>
      <c r="C158" s="87"/>
      <c r="D158" s="205"/>
      <c r="E158" s="87"/>
      <c r="F158" s="68">
        <f t="shared" si="5"/>
        <v>0</v>
      </c>
      <c r="G158" s="89" t="s">
        <v>196</v>
      </c>
    </row>
    <row r="159" spans="1:7" s="89" customFormat="1" hidden="1">
      <c r="A159" s="351"/>
      <c r="B159" s="87"/>
      <c r="C159" s="87"/>
      <c r="D159" s="205"/>
      <c r="E159" s="87"/>
      <c r="F159" s="68">
        <f t="shared" si="5"/>
        <v>0</v>
      </c>
      <c r="G159" s="89" t="s">
        <v>196</v>
      </c>
    </row>
    <row r="160" spans="1:7" s="89" customFormat="1" hidden="1">
      <c r="A160" s="351"/>
      <c r="B160" s="87"/>
      <c r="C160" s="87"/>
      <c r="D160" s="205"/>
      <c r="E160" s="87"/>
      <c r="F160" s="68">
        <f t="shared" si="5"/>
        <v>0</v>
      </c>
      <c r="G160" s="89" t="s">
        <v>196</v>
      </c>
    </row>
    <row r="161" spans="1:7" s="89" customFormat="1" hidden="1">
      <c r="A161" s="351"/>
      <c r="B161" s="87"/>
      <c r="C161" s="87"/>
      <c r="D161" s="205"/>
      <c r="E161" s="87"/>
      <c r="F161" s="68">
        <f t="shared" si="5"/>
        <v>0</v>
      </c>
      <c r="G161" s="89" t="s">
        <v>196</v>
      </c>
    </row>
    <row r="162" spans="1:7" s="89" customFormat="1" hidden="1">
      <c r="A162" s="351"/>
      <c r="B162" s="87"/>
      <c r="C162" s="87"/>
      <c r="D162" s="205"/>
      <c r="E162" s="87"/>
      <c r="F162" s="68">
        <f t="shared" si="5"/>
        <v>0</v>
      </c>
      <c r="G162" s="89" t="s">
        <v>196</v>
      </c>
    </row>
    <row r="163" spans="1:7" s="89" customFormat="1" hidden="1">
      <c r="A163" s="351"/>
      <c r="B163" s="87"/>
      <c r="C163" s="87"/>
      <c r="D163" s="205"/>
      <c r="E163" s="87"/>
      <c r="F163" s="68">
        <f t="shared" si="5"/>
        <v>0</v>
      </c>
      <c r="G163" s="89" t="s">
        <v>196</v>
      </c>
    </row>
    <row r="164" spans="1:7" s="89" customFormat="1" hidden="1">
      <c r="A164" s="351"/>
      <c r="B164" s="87"/>
      <c r="C164" s="87"/>
      <c r="D164" s="205"/>
      <c r="E164" s="87"/>
      <c r="F164" s="68">
        <f t="shared" si="5"/>
        <v>0</v>
      </c>
      <c r="G164" s="89" t="s">
        <v>196</v>
      </c>
    </row>
    <row r="165" spans="1:7" s="89" customFormat="1" hidden="1">
      <c r="A165" s="351"/>
      <c r="B165" s="87"/>
      <c r="C165" s="87"/>
      <c r="D165" s="205"/>
      <c r="E165" s="87"/>
      <c r="F165" s="68">
        <f t="shared" si="5"/>
        <v>0</v>
      </c>
      <c r="G165" s="89" t="s">
        <v>196</v>
      </c>
    </row>
    <row r="166" spans="1:7" s="89" customFormat="1" hidden="1">
      <c r="A166" s="351"/>
      <c r="B166" s="87"/>
      <c r="C166" s="87"/>
      <c r="D166" s="205"/>
      <c r="E166" s="87"/>
      <c r="F166" s="68">
        <f t="shared" si="5"/>
        <v>0</v>
      </c>
      <c r="G166" s="89" t="s">
        <v>196</v>
      </c>
    </row>
    <row r="167" spans="1:7" s="89" customFormat="1" hidden="1">
      <c r="A167" s="351"/>
      <c r="B167" s="87"/>
      <c r="C167" s="87"/>
      <c r="D167" s="205"/>
      <c r="E167" s="87"/>
      <c r="F167" s="68">
        <f t="shared" si="5"/>
        <v>0</v>
      </c>
      <c r="G167" s="89" t="s">
        <v>196</v>
      </c>
    </row>
    <row r="168" spans="1:7" s="89" customFormat="1" hidden="1">
      <c r="A168" s="351"/>
      <c r="B168" s="87"/>
      <c r="C168" s="87"/>
      <c r="D168" s="205"/>
      <c r="E168" s="87"/>
      <c r="F168" s="68">
        <f t="shared" si="5"/>
        <v>0</v>
      </c>
      <c r="G168" s="89" t="s">
        <v>196</v>
      </c>
    </row>
    <row r="169" spans="1:7" s="89" customFormat="1" hidden="1">
      <c r="A169" s="351"/>
      <c r="B169" s="87"/>
      <c r="C169" s="87"/>
      <c r="D169" s="205"/>
      <c r="E169" s="87"/>
      <c r="F169" s="68">
        <f t="shared" ref="F169:F200" si="6">ROUND(+B169*D169*E169,2)</f>
        <v>0</v>
      </c>
      <c r="G169" s="89" t="s">
        <v>196</v>
      </c>
    </row>
    <row r="170" spans="1:7" s="89" customFormat="1" hidden="1">
      <c r="A170" s="351"/>
      <c r="B170" s="87"/>
      <c r="C170" s="87"/>
      <c r="D170" s="205"/>
      <c r="E170" s="87"/>
      <c r="F170" s="68">
        <f t="shared" si="6"/>
        <v>0</v>
      </c>
      <c r="G170" s="89" t="s">
        <v>196</v>
      </c>
    </row>
    <row r="171" spans="1:7" s="89" customFormat="1" hidden="1">
      <c r="A171" s="351"/>
      <c r="B171" s="87"/>
      <c r="C171" s="87"/>
      <c r="D171" s="205"/>
      <c r="E171" s="87"/>
      <c r="F171" s="68">
        <f t="shared" si="6"/>
        <v>0</v>
      </c>
      <c r="G171" s="89" t="s">
        <v>196</v>
      </c>
    </row>
    <row r="172" spans="1:7" s="89" customFormat="1" hidden="1">
      <c r="A172" s="351"/>
      <c r="B172" s="87"/>
      <c r="C172" s="87"/>
      <c r="D172" s="205"/>
      <c r="E172" s="87"/>
      <c r="F172" s="68">
        <f t="shared" si="6"/>
        <v>0</v>
      </c>
      <c r="G172" s="89" t="s">
        <v>196</v>
      </c>
    </row>
    <row r="173" spans="1:7" s="89" customFormat="1" hidden="1">
      <c r="A173" s="351"/>
      <c r="B173" s="87"/>
      <c r="C173" s="87"/>
      <c r="D173" s="205"/>
      <c r="E173" s="87"/>
      <c r="F173" s="68">
        <f t="shared" si="6"/>
        <v>0</v>
      </c>
      <c r="G173" s="89" t="s">
        <v>196</v>
      </c>
    </row>
    <row r="174" spans="1:7" s="89" customFormat="1" hidden="1">
      <c r="A174" s="351"/>
      <c r="B174" s="87"/>
      <c r="C174" s="87"/>
      <c r="D174" s="205"/>
      <c r="E174" s="87"/>
      <c r="F174" s="68">
        <f t="shared" si="6"/>
        <v>0</v>
      </c>
      <c r="G174" s="89" t="s">
        <v>196</v>
      </c>
    </row>
    <row r="175" spans="1:7" s="89" customFormat="1" hidden="1">
      <c r="A175" s="351"/>
      <c r="B175" s="87"/>
      <c r="C175" s="87"/>
      <c r="D175" s="205"/>
      <c r="E175" s="87"/>
      <c r="F175" s="68">
        <f t="shared" si="6"/>
        <v>0</v>
      </c>
      <c r="G175" s="89" t="s">
        <v>196</v>
      </c>
    </row>
    <row r="176" spans="1:7" s="89" customFormat="1" hidden="1">
      <c r="A176" s="351"/>
      <c r="B176" s="87"/>
      <c r="C176" s="87"/>
      <c r="D176" s="205"/>
      <c r="E176" s="87"/>
      <c r="F176" s="68">
        <f t="shared" si="6"/>
        <v>0</v>
      </c>
      <c r="G176" s="89" t="s">
        <v>196</v>
      </c>
    </row>
    <row r="177" spans="1:7" s="89" customFormat="1" hidden="1">
      <c r="A177" s="351"/>
      <c r="B177" s="87"/>
      <c r="C177" s="87"/>
      <c r="D177" s="205"/>
      <c r="E177" s="87"/>
      <c r="F177" s="68">
        <f t="shared" si="6"/>
        <v>0</v>
      </c>
      <c r="G177" s="89" t="s">
        <v>196</v>
      </c>
    </row>
    <row r="178" spans="1:7" s="89" customFormat="1" hidden="1">
      <c r="A178" s="351"/>
      <c r="B178" s="87"/>
      <c r="C178" s="87"/>
      <c r="D178" s="205"/>
      <c r="E178" s="87"/>
      <c r="F178" s="68">
        <f t="shared" si="6"/>
        <v>0</v>
      </c>
      <c r="G178" s="89" t="s">
        <v>196</v>
      </c>
    </row>
    <row r="179" spans="1:7" s="89" customFormat="1" hidden="1">
      <c r="A179" s="351"/>
      <c r="B179" s="87"/>
      <c r="C179" s="87"/>
      <c r="D179" s="205"/>
      <c r="E179" s="87"/>
      <c r="F179" s="68">
        <f t="shared" si="6"/>
        <v>0</v>
      </c>
      <c r="G179" s="89" t="s">
        <v>196</v>
      </c>
    </row>
    <row r="180" spans="1:7" s="89" customFormat="1" hidden="1">
      <c r="A180" s="351"/>
      <c r="B180" s="87"/>
      <c r="C180" s="87"/>
      <c r="D180" s="205"/>
      <c r="E180" s="87"/>
      <c r="F180" s="68">
        <f t="shared" si="6"/>
        <v>0</v>
      </c>
      <c r="G180" s="89" t="s">
        <v>196</v>
      </c>
    </row>
    <row r="181" spans="1:7" s="89" customFormat="1" hidden="1">
      <c r="A181" s="351"/>
      <c r="B181" s="87"/>
      <c r="C181" s="87"/>
      <c r="D181" s="205"/>
      <c r="E181" s="87"/>
      <c r="F181" s="68">
        <f t="shared" si="6"/>
        <v>0</v>
      </c>
      <c r="G181" s="89" t="s">
        <v>196</v>
      </c>
    </row>
    <row r="182" spans="1:7" s="89" customFormat="1" hidden="1">
      <c r="A182" s="351"/>
      <c r="B182" s="87"/>
      <c r="C182" s="87"/>
      <c r="D182" s="205"/>
      <c r="E182" s="87"/>
      <c r="F182" s="68">
        <f t="shared" si="6"/>
        <v>0</v>
      </c>
      <c r="G182" s="89" t="s">
        <v>196</v>
      </c>
    </row>
    <row r="183" spans="1:7" s="89" customFormat="1" hidden="1">
      <c r="A183" s="351"/>
      <c r="B183" s="87"/>
      <c r="C183" s="87"/>
      <c r="D183" s="205"/>
      <c r="E183" s="87"/>
      <c r="F183" s="68">
        <f t="shared" si="6"/>
        <v>0</v>
      </c>
      <c r="G183" s="89" t="s">
        <v>196</v>
      </c>
    </row>
    <row r="184" spans="1:7" s="89" customFormat="1" hidden="1">
      <c r="A184" s="351"/>
      <c r="B184" s="87"/>
      <c r="C184" s="87"/>
      <c r="D184" s="205"/>
      <c r="E184" s="87"/>
      <c r="F184" s="68">
        <f t="shared" si="6"/>
        <v>0</v>
      </c>
      <c r="G184" s="89" t="s">
        <v>196</v>
      </c>
    </row>
    <row r="185" spans="1:7" s="89" customFormat="1" hidden="1">
      <c r="A185" s="351"/>
      <c r="B185" s="87"/>
      <c r="C185" s="87"/>
      <c r="D185" s="205"/>
      <c r="E185" s="87"/>
      <c r="F185" s="68">
        <f t="shared" si="6"/>
        <v>0</v>
      </c>
      <c r="G185" s="89" t="s">
        <v>196</v>
      </c>
    </row>
    <row r="186" spans="1:7" s="89" customFormat="1" hidden="1">
      <c r="A186" s="351"/>
      <c r="B186" s="87"/>
      <c r="C186" s="87"/>
      <c r="D186" s="205"/>
      <c r="E186" s="87"/>
      <c r="F186" s="68">
        <f t="shared" si="6"/>
        <v>0</v>
      </c>
      <c r="G186" s="89" t="s">
        <v>196</v>
      </c>
    </row>
    <row r="187" spans="1:7" s="89" customFormat="1" hidden="1">
      <c r="A187" s="351"/>
      <c r="B187" s="87"/>
      <c r="C187" s="87"/>
      <c r="D187" s="205"/>
      <c r="E187" s="87"/>
      <c r="F187" s="68">
        <f t="shared" si="6"/>
        <v>0</v>
      </c>
      <c r="G187" s="89" t="s">
        <v>196</v>
      </c>
    </row>
    <row r="188" spans="1:7" s="89" customFormat="1" hidden="1">
      <c r="A188" s="351"/>
      <c r="B188" s="87"/>
      <c r="C188" s="87"/>
      <c r="D188" s="205"/>
      <c r="E188" s="87"/>
      <c r="F188" s="68">
        <f t="shared" si="6"/>
        <v>0</v>
      </c>
      <c r="G188" s="89" t="s">
        <v>196</v>
      </c>
    </row>
    <row r="189" spans="1:7" s="89" customFormat="1" hidden="1">
      <c r="A189" s="351"/>
      <c r="B189" s="87"/>
      <c r="C189" s="87"/>
      <c r="D189" s="205"/>
      <c r="E189" s="87"/>
      <c r="F189" s="68">
        <f t="shared" si="6"/>
        <v>0</v>
      </c>
      <c r="G189" s="89" t="s">
        <v>196</v>
      </c>
    </row>
    <row r="190" spans="1:7" s="89" customFormat="1" hidden="1">
      <c r="A190" s="351"/>
      <c r="B190" s="87"/>
      <c r="C190" s="87"/>
      <c r="D190" s="205"/>
      <c r="E190" s="87"/>
      <c r="F190" s="68">
        <f t="shared" si="6"/>
        <v>0</v>
      </c>
      <c r="G190" s="89" t="s">
        <v>196</v>
      </c>
    </row>
    <row r="191" spans="1:7" s="89" customFormat="1" hidden="1">
      <c r="A191" s="351"/>
      <c r="B191" s="87"/>
      <c r="C191" s="87"/>
      <c r="D191" s="205"/>
      <c r="E191" s="87"/>
      <c r="F191" s="68">
        <f t="shared" si="6"/>
        <v>0</v>
      </c>
      <c r="G191" s="89" t="s">
        <v>196</v>
      </c>
    </row>
    <row r="192" spans="1:7" s="89" customFormat="1" hidden="1">
      <c r="A192" s="351"/>
      <c r="B192" s="87"/>
      <c r="C192" s="87"/>
      <c r="D192" s="205"/>
      <c r="E192" s="87"/>
      <c r="F192" s="68">
        <f t="shared" si="6"/>
        <v>0</v>
      </c>
      <c r="G192" s="89" t="s">
        <v>196</v>
      </c>
    </row>
    <row r="193" spans="1:7" s="89" customFormat="1" hidden="1">
      <c r="A193" s="351"/>
      <c r="B193" s="87"/>
      <c r="C193" s="87"/>
      <c r="D193" s="205"/>
      <c r="E193" s="87"/>
      <c r="F193" s="68">
        <f t="shared" si="6"/>
        <v>0</v>
      </c>
      <c r="G193" s="89" t="s">
        <v>196</v>
      </c>
    </row>
    <row r="194" spans="1:7" s="89" customFormat="1" hidden="1">
      <c r="A194" s="351"/>
      <c r="B194" s="87"/>
      <c r="C194" s="87"/>
      <c r="D194" s="205"/>
      <c r="E194" s="87"/>
      <c r="F194" s="68">
        <f t="shared" si="6"/>
        <v>0</v>
      </c>
      <c r="G194" s="89" t="s">
        <v>196</v>
      </c>
    </row>
    <row r="195" spans="1:7" s="89" customFormat="1" hidden="1">
      <c r="A195" s="351"/>
      <c r="B195" s="87"/>
      <c r="C195" s="87"/>
      <c r="D195" s="205"/>
      <c r="E195" s="87"/>
      <c r="F195" s="68">
        <f t="shared" si="6"/>
        <v>0</v>
      </c>
      <c r="G195" s="89" t="s">
        <v>196</v>
      </c>
    </row>
    <row r="196" spans="1:7" s="89" customFormat="1" hidden="1">
      <c r="A196" s="351"/>
      <c r="B196" s="87"/>
      <c r="C196" s="87"/>
      <c r="D196" s="205"/>
      <c r="E196" s="87"/>
      <c r="F196" s="68">
        <f t="shared" si="6"/>
        <v>0</v>
      </c>
      <c r="G196" s="89" t="s">
        <v>196</v>
      </c>
    </row>
    <row r="197" spans="1:7" s="89" customFormat="1" hidden="1">
      <c r="A197" s="351"/>
      <c r="B197" s="87"/>
      <c r="C197" s="87"/>
      <c r="D197" s="205"/>
      <c r="E197" s="87"/>
      <c r="F197" s="68">
        <f t="shared" si="6"/>
        <v>0</v>
      </c>
      <c r="G197" s="89" t="s">
        <v>196</v>
      </c>
    </row>
    <row r="198" spans="1:7" s="89" customFormat="1" hidden="1">
      <c r="A198" s="351"/>
      <c r="B198" s="87"/>
      <c r="C198" s="87"/>
      <c r="D198" s="205"/>
      <c r="E198" s="87"/>
      <c r="F198" s="68">
        <f t="shared" si="6"/>
        <v>0</v>
      </c>
      <c r="G198" s="89" t="s">
        <v>196</v>
      </c>
    </row>
    <row r="199" spans="1:7" s="89" customFormat="1" hidden="1">
      <c r="A199" s="351"/>
      <c r="B199" s="87"/>
      <c r="C199" s="87"/>
      <c r="D199" s="205"/>
      <c r="E199" s="87"/>
      <c r="F199" s="68">
        <f t="shared" si="6"/>
        <v>0</v>
      </c>
      <c r="G199" s="89" t="s">
        <v>196</v>
      </c>
    </row>
    <row r="200" spans="1:7" s="89" customFormat="1" hidden="1">
      <c r="A200" s="351"/>
      <c r="B200" s="87"/>
      <c r="C200" s="87"/>
      <c r="D200" s="205"/>
      <c r="E200" s="87"/>
      <c r="F200" s="68">
        <f t="shared" si="6"/>
        <v>0</v>
      </c>
      <c r="G200" s="89" t="s">
        <v>196</v>
      </c>
    </row>
    <row r="201" spans="1:7" s="89" customFormat="1" hidden="1">
      <c r="A201" s="351"/>
      <c r="B201" s="87"/>
      <c r="C201" s="87"/>
      <c r="D201" s="205"/>
      <c r="E201" s="87"/>
      <c r="F201" s="68">
        <f t="shared" ref="F201:F232" si="7">ROUND(+B201*D201*E201,2)</f>
        <v>0</v>
      </c>
      <c r="G201" s="89" t="s">
        <v>196</v>
      </c>
    </row>
    <row r="202" spans="1:7" s="89" customFormat="1" hidden="1">
      <c r="A202" s="351"/>
      <c r="B202" s="87"/>
      <c r="C202" s="87"/>
      <c r="D202" s="205"/>
      <c r="E202" s="87"/>
      <c r="F202" s="68">
        <f t="shared" si="7"/>
        <v>0</v>
      </c>
      <c r="G202" s="89" t="s">
        <v>196</v>
      </c>
    </row>
    <row r="203" spans="1:7" s="89" customFormat="1" hidden="1">
      <c r="A203" s="351"/>
      <c r="B203" s="87"/>
      <c r="C203" s="87"/>
      <c r="D203" s="205"/>
      <c r="E203" s="87"/>
      <c r="F203" s="68">
        <f t="shared" si="7"/>
        <v>0</v>
      </c>
      <c r="G203" s="89" t="s">
        <v>196</v>
      </c>
    </row>
    <row r="204" spans="1:7" s="89" customFormat="1" hidden="1">
      <c r="A204" s="351"/>
      <c r="B204" s="87"/>
      <c r="C204" s="87"/>
      <c r="D204" s="205"/>
      <c r="E204" s="87"/>
      <c r="F204" s="68">
        <f t="shared" si="7"/>
        <v>0</v>
      </c>
      <c r="G204" s="89" t="s">
        <v>196</v>
      </c>
    </row>
    <row r="205" spans="1:7" s="89" customFormat="1" hidden="1">
      <c r="A205" s="351"/>
      <c r="B205" s="87"/>
      <c r="C205" s="87"/>
      <c r="D205" s="205"/>
      <c r="E205" s="87"/>
      <c r="F205" s="68">
        <f t="shared" si="7"/>
        <v>0</v>
      </c>
      <c r="G205" s="89" t="s">
        <v>196</v>
      </c>
    </row>
    <row r="206" spans="1:7" s="89" customFormat="1" hidden="1">
      <c r="A206" s="351"/>
      <c r="B206" s="87"/>
      <c r="C206" s="87"/>
      <c r="D206" s="205"/>
      <c r="E206" s="87"/>
      <c r="F206" s="68">
        <f t="shared" si="7"/>
        <v>0</v>
      </c>
      <c r="G206" s="89" t="s">
        <v>196</v>
      </c>
    </row>
    <row r="207" spans="1:7" s="89" customFormat="1" hidden="1">
      <c r="A207" s="351"/>
      <c r="B207" s="87"/>
      <c r="C207" s="87"/>
      <c r="D207" s="205"/>
      <c r="E207" s="87"/>
      <c r="F207" s="68">
        <f t="shared" si="7"/>
        <v>0</v>
      </c>
      <c r="G207" s="89" t="s">
        <v>196</v>
      </c>
    </row>
    <row r="208" spans="1:7" s="89" customFormat="1" hidden="1">
      <c r="A208" s="351"/>
      <c r="B208" s="87"/>
      <c r="C208" s="87"/>
      <c r="D208" s="205"/>
      <c r="E208" s="87"/>
      <c r="F208" s="68">
        <f t="shared" si="7"/>
        <v>0</v>
      </c>
      <c r="G208" s="89" t="s">
        <v>196</v>
      </c>
    </row>
    <row r="209" spans="1:7" s="89" customFormat="1" hidden="1">
      <c r="A209" s="351"/>
      <c r="B209" s="87"/>
      <c r="C209" s="87"/>
      <c r="D209" s="205"/>
      <c r="E209" s="87"/>
      <c r="F209" s="68">
        <f t="shared" si="7"/>
        <v>0</v>
      </c>
      <c r="G209" s="89" t="s">
        <v>196</v>
      </c>
    </row>
    <row r="210" spans="1:7" s="89" customFormat="1" hidden="1">
      <c r="A210" s="351"/>
      <c r="B210" s="87"/>
      <c r="C210" s="87"/>
      <c r="D210" s="205"/>
      <c r="E210" s="87"/>
      <c r="F210" s="68">
        <f t="shared" si="7"/>
        <v>0</v>
      </c>
      <c r="G210" s="89" t="s">
        <v>196</v>
      </c>
    </row>
    <row r="211" spans="1:7" s="89" customFormat="1" hidden="1">
      <c r="A211" s="351"/>
      <c r="B211" s="87"/>
      <c r="C211" s="87"/>
      <c r="D211" s="205"/>
      <c r="E211" s="87"/>
      <c r="F211" s="68">
        <f t="shared" si="7"/>
        <v>0</v>
      </c>
      <c r="G211" s="89" t="s">
        <v>196</v>
      </c>
    </row>
    <row r="212" spans="1:7" s="89" customFormat="1" hidden="1">
      <c r="A212" s="351"/>
      <c r="B212" s="87"/>
      <c r="C212" s="87"/>
      <c r="D212" s="205"/>
      <c r="E212" s="87"/>
      <c r="F212" s="68">
        <f t="shared" si="7"/>
        <v>0</v>
      </c>
      <c r="G212" s="89" t="s">
        <v>196</v>
      </c>
    </row>
    <row r="213" spans="1:7" s="89" customFormat="1" hidden="1">
      <c r="A213" s="351"/>
      <c r="B213" s="87"/>
      <c r="C213" s="87"/>
      <c r="D213" s="205"/>
      <c r="E213" s="87"/>
      <c r="F213" s="68">
        <f t="shared" si="7"/>
        <v>0</v>
      </c>
      <c r="G213" s="89" t="s">
        <v>196</v>
      </c>
    </row>
    <row r="214" spans="1:7" s="89" customFormat="1" hidden="1">
      <c r="A214" s="351"/>
      <c r="B214" s="87"/>
      <c r="C214" s="87"/>
      <c r="D214" s="205"/>
      <c r="E214" s="87"/>
      <c r="F214" s="68">
        <f t="shared" si="7"/>
        <v>0</v>
      </c>
      <c r="G214" s="89" t="s">
        <v>196</v>
      </c>
    </row>
    <row r="215" spans="1:7" s="89" customFormat="1" hidden="1">
      <c r="A215" s="351"/>
      <c r="B215" s="87"/>
      <c r="C215" s="87"/>
      <c r="D215" s="205"/>
      <c r="E215" s="87"/>
      <c r="F215" s="68">
        <f t="shared" si="7"/>
        <v>0</v>
      </c>
      <c r="G215" s="89" t="s">
        <v>196</v>
      </c>
    </row>
    <row r="216" spans="1:7" s="89" customFormat="1" hidden="1">
      <c r="A216" s="351"/>
      <c r="B216" s="87"/>
      <c r="C216" s="87"/>
      <c r="D216" s="205"/>
      <c r="E216" s="87"/>
      <c r="F216" s="68">
        <f t="shared" si="7"/>
        <v>0</v>
      </c>
      <c r="G216" s="89" t="s">
        <v>196</v>
      </c>
    </row>
    <row r="217" spans="1:7" s="89" customFormat="1" hidden="1">
      <c r="A217" s="351"/>
      <c r="B217" s="87"/>
      <c r="C217" s="87"/>
      <c r="D217" s="205"/>
      <c r="E217" s="87"/>
      <c r="F217" s="68">
        <f t="shared" si="7"/>
        <v>0</v>
      </c>
      <c r="G217" s="89" t="s">
        <v>196</v>
      </c>
    </row>
    <row r="218" spans="1:7" s="89" customFormat="1" hidden="1">
      <c r="A218" s="351"/>
      <c r="B218" s="87"/>
      <c r="C218" s="87"/>
      <c r="D218" s="205"/>
      <c r="E218" s="87"/>
      <c r="F218" s="68">
        <f t="shared" si="7"/>
        <v>0</v>
      </c>
      <c r="G218" s="89" t="s">
        <v>196</v>
      </c>
    </row>
    <row r="219" spans="1:7" s="89" customFormat="1" hidden="1">
      <c r="A219" s="351"/>
      <c r="B219" s="87"/>
      <c r="C219" s="87"/>
      <c r="D219" s="205"/>
      <c r="E219" s="87"/>
      <c r="F219" s="68">
        <f t="shared" si="7"/>
        <v>0</v>
      </c>
      <c r="G219" s="89" t="s">
        <v>196</v>
      </c>
    </row>
    <row r="220" spans="1:7" s="89" customFormat="1" hidden="1">
      <c r="A220" s="351"/>
      <c r="B220" s="87"/>
      <c r="C220" s="87"/>
      <c r="D220" s="205"/>
      <c r="E220" s="87"/>
      <c r="F220" s="68">
        <f t="shared" si="7"/>
        <v>0</v>
      </c>
      <c r="G220" s="89" t="s">
        <v>196</v>
      </c>
    </row>
    <row r="221" spans="1:7" s="89" customFormat="1" hidden="1">
      <c r="A221" s="351"/>
      <c r="B221" s="87"/>
      <c r="C221" s="87"/>
      <c r="D221" s="205"/>
      <c r="E221" s="87"/>
      <c r="F221" s="68">
        <f t="shared" si="7"/>
        <v>0</v>
      </c>
      <c r="G221" s="89" t="s">
        <v>196</v>
      </c>
    </row>
    <row r="222" spans="1:7" s="89" customFormat="1" hidden="1">
      <c r="A222" s="351"/>
      <c r="B222" s="87"/>
      <c r="C222" s="87"/>
      <c r="D222" s="205"/>
      <c r="E222" s="87"/>
      <c r="F222" s="68">
        <f t="shared" si="7"/>
        <v>0</v>
      </c>
      <c r="G222" s="89" t="s">
        <v>196</v>
      </c>
    </row>
    <row r="223" spans="1:7" s="89" customFormat="1" hidden="1">
      <c r="A223" s="351"/>
      <c r="B223" s="87"/>
      <c r="C223" s="87"/>
      <c r="D223" s="205"/>
      <c r="E223" s="87"/>
      <c r="F223" s="68">
        <f t="shared" si="7"/>
        <v>0</v>
      </c>
      <c r="G223" s="89" t="s">
        <v>196</v>
      </c>
    </row>
    <row r="224" spans="1:7" s="89" customFormat="1" hidden="1">
      <c r="A224" s="351"/>
      <c r="B224" s="87"/>
      <c r="C224" s="87"/>
      <c r="D224" s="205"/>
      <c r="E224" s="87"/>
      <c r="F224" s="68">
        <f t="shared" si="7"/>
        <v>0</v>
      </c>
      <c r="G224" s="89" t="s">
        <v>196</v>
      </c>
    </row>
    <row r="225" spans="1:7" s="89" customFormat="1" hidden="1">
      <c r="A225" s="351"/>
      <c r="B225" s="87"/>
      <c r="C225" s="87"/>
      <c r="D225" s="205"/>
      <c r="E225" s="87"/>
      <c r="F225" s="68">
        <f t="shared" si="7"/>
        <v>0</v>
      </c>
      <c r="G225" s="89" t="s">
        <v>196</v>
      </c>
    </row>
    <row r="226" spans="1:7" s="89" customFormat="1" hidden="1">
      <c r="A226" s="351"/>
      <c r="B226" s="87"/>
      <c r="C226" s="87"/>
      <c r="D226" s="205"/>
      <c r="E226" s="87"/>
      <c r="F226" s="68">
        <f t="shared" si="7"/>
        <v>0</v>
      </c>
      <c r="G226" s="89" t="s">
        <v>196</v>
      </c>
    </row>
    <row r="227" spans="1:7" s="89" customFormat="1" hidden="1">
      <c r="A227" s="351"/>
      <c r="B227" s="87"/>
      <c r="C227" s="87"/>
      <c r="D227" s="205"/>
      <c r="E227" s="87"/>
      <c r="F227" s="68">
        <f t="shared" si="7"/>
        <v>0</v>
      </c>
      <c r="G227" s="89" t="s">
        <v>196</v>
      </c>
    </row>
    <row r="228" spans="1:7" s="89" customFormat="1" hidden="1">
      <c r="A228" s="351"/>
      <c r="B228" s="87"/>
      <c r="C228" s="87"/>
      <c r="D228" s="205"/>
      <c r="E228" s="87"/>
      <c r="F228" s="68">
        <f t="shared" si="7"/>
        <v>0</v>
      </c>
      <c r="G228" s="89" t="s">
        <v>196</v>
      </c>
    </row>
    <row r="229" spans="1:7" s="89" customFormat="1" hidden="1">
      <c r="A229" s="351"/>
      <c r="B229" s="87"/>
      <c r="C229" s="87"/>
      <c r="D229" s="205"/>
      <c r="E229" s="87"/>
      <c r="F229" s="68">
        <f t="shared" si="7"/>
        <v>0</v>
      </c>
      <c r="G229" s="89" t="s">
        <v>196</v>
      </c>
    </row>
    <row r="230" spans="1:7" s="89" customFormat="1" hidden="1">
      <c r="A230" s="351"/>
      <c r="B230" s="87"/>
      <c r="C230" s="87"/>
      <c r="D230" s="205"/>
      <c r="E230" s="87"/>
      <c r="F230" s="68">
        <f t="shared" si="7"/>
        <v>0</v>
      </c>
      <c r="G230" s="89" t="s">
        <v>196</v>
      </c>
    </row>
    <row r="231" spans="1:7" s="89" customFormat="1" hidden="1">
      <c r="A231" s="351"/>
      <c r="B231" s="87"/>
      <c r="C231" s="87"/>
      <c r="D231" s="205"/>
      <c r="E231" s="87"/>
      <c r="F231" s="68">
        <f t="shared" si="7"/>
        <v>0</v>
      </c>
      <c r="G231" s="89" t="s">
        <v>196</v>
      </c>
    </row>
    <row r="232" spans="1:7" s="89" customFormat="1" hidden="1">
      <c r="A232" s="351"/>
      <c r="B232" s="87"/>
      <c r="C232" s="87"/>
      <c r="D232" s="205"/>
      <c r="E232" s="87"/>
      <c r="F232" s="68">
        <f t="shared" si="7"/>
        <v>0</v>
      </c>
      <c r="G232" s="89" t="s">
        <v>196</v>
      </c>
    </row>
    <row r="233" spans="1:7" s="89" customFormat="1" hidden="1">
      <c r="A233" s="351"/>
      <c r="B233" s="87"/>
      <c r="C233" s="87"/>
      <c r="D233" s="205"/>
      <c r="E233" s="87"/>
      <c r="F233" s="68">
        <f t="shared" ref="F233:F264" si="8">ROUND(+B233*D233*E233,2)</f>
        <v>0</v>
      </c>
      <c r="G233" s="89" t="s">
        <v>196</v>
      </c>
    </row>
    <row r="234" spans="1:7" s="89" customFormat="1" hidden="1">
      <c r="A234" s="351"/>
      <c r="B234" s="87"/>
      <c r="C234" s="87"/>
      <c r="D234" s="205"/>
      <c r="E234" s="87"/>
      <c r="F234" s="68">
        <f t="shared" si="8"/>
        <v>0</v>
      </c>
      <c r="G234" s="89" t="s">
        <v>196</v>
      </c>
    </row>
    <row r="235" spans="1:7" s="89" customFormat="1" hidden="1">
      <c r="A235" s="351"/>
      <c r="B235" s="87"/>
      <c r="C235" s="87"/>
      <c r="D235" s="205"/>
      <c r="E235" s="87"/>
      <c r="F235" s="68">
        <f t="shared" si="8"/>
        <v>0</v>
      </c>
      <c r="G235" s="89" t="s">
        <v>196</v>
      </c>
    </row>
    <row r="236" spans="1:7" s="89" customFormat="1" hidden="1">
      <c r="A236" s="351"/>
      <c r="B236" s="87"/>
      <c r="C236" s="87"/>
      <c r="D236" s="205"/>
      <c r="E236" s="87"/>
      <c r="F236" s="68">
        <f t="shared" si="8"/>
        <v>0</v>
      </c>
      <c r="G236" s="89" t="s">
        <v>196</v>
      </c>
    </row>
    <row r="237" spans="1:7" s="89" customFormat="1" hidden="1">
      <c r="A237" s="351"/>
      <c r="B237" s="87"/>
      <c r="C237" s="87"/>
      <c r="D237" s="205"/>
      <c r="E237" s="87"/>
      <c r="F237" s="68">
        <f t="shared" si="8"/>
        <v>0</v>
      </c>
      <c r="G237" s="89" t="s">
        <v>196</v>
      </c>
    </row>
    <row r="238" spans="1:7" s="89" customFormat="1" hidden="1">
      <c r="A238" s="351"/>
      <c r="B238" s="87"/>
      <c r="C238" s="87"/>
      <c r="D238" s="205"/>
      <c r="E238" s="87"/>
      <c r="F238" s="68">
        <f t="shared" si="8"/>
        <v>0</v>
      </c>
      <c r="G238" s="89" t="s">
        <v>196</v>
      </c>
    </row>
    <row r="239" spans="1:7" s="89" customFormat="1" hidden="1">
      <c r="A239" s="351"/>
      <c r="B239" s="87"/>
      <c r="C239" s="87"/>
      <c r="D239" s="205"/>
      <c r="E239" s="87"/>
      <c r="F239" s="68">
        <f t="shared" si="8"/>
        <v>0</v>
      </c>
      <c r="G239" s="89" t="s">
        <v>196</v>
      </c>
    </row>
    <row r="240" spans="1:7" s="89" customFormat="1" hidden="1">
      <c r="A240" s="351"/>
      <c r="B240" s="87"/>
      <c r="C240" s="87"/>
      <c r="D240" s="205"/>
      <c r="E240" s="87"/>
      <c r="F240" s="68">
        <f t="shared" si="8"/>
        <v>0</v>
      </c>
      <c r="G240" s="89" t="s">
        <v>196</v>
      </c>
    </row>
    <row r="241" spans="1:7" s="89" customFormat="1" hidden="1">
      <c r="A241" s="351"/>
      <c r="B241" s="87"/>
      <c r="C241" s="87"/>
      <c r="D241" s="205"/>
      <c r="E241" s="87"/>
      <c r="F241" s="68">
        <f t="shared" si="8"/>
        <v>0</v>
      </c>
      <c r="G241" s="89" t="s">
        <v>196</v>
      </c>
    </row>
    <row r="242" spans="1:7" s="89" customFormat="1" hidden="1">
      <c r="A242" s="351"/>
      <c r="B242" s="87"/>
      <c r="C242" s="87"/>
      <c r="D242" s="205"/>
      <c r="E242" s="87"/>
      <c r="F242" s="68">
        <f t="shared" si="8"/>
        <v>0</v>
      </c>
      <c r="G242" s="89" t="s">
        <v>196</v>
      </c>
    </row>
    <row r="243" spans="1:7" s="89" customFormat="1" hidden="1">
      <c r="A243" s="351"/>
      <c r="B243" s="87"/>
      <c r="C243" s="87"/>
      <c r="D243" s="205"/>
      <c r="E243" s="87"/>
      <c r="F243" s="68">
        <f t="shared" si="8"/>
        <v>0</v>
      </c>
      <c r="G243" s="89" t="s">
        <v>196</v>
      </c>
    </row>
    <row r="244" spans="1:7" s="89" customFormat="1" hidden="1">
      <c r="A244" s="351"/>
      <c r="B244" s="87"/>
      <c r="C244" s="87"/>
      <c r="D244" s="205"/>
      <c r="E244" s="87"/>
      <c r="F244" s="68">
        <f t="shared" si="8"/>
        <v>0</v>
      </c>
      <c r="G244" s="89" t="s">
        <v>196</v>
      </c>
    </row>
    <row r="245" spans="1:7" s="89" customFormat="1" hidden="1">
      <c r="A245" s="351"/>
      <c r="B245" s="87"/>
      <c r="C245" s="87"/>
      <c r="D245" s="205"/>
      <c r="E245" s="87"/>
      <c r="F245" s="68">
        <f t="shared" si="8"/>
        <v>0</v>
      </c>
      <c r="G245" s="89" t="s">
        <v>196</v>
      </c>
    </row>
    <row r="246" spans="1:7" s="89" customFormat="1" hidden="1">
      <c r="A246" s="351"/>
      <c r="B246" s="87"/>
      <c r="C246" s="87"/>
      <c r="D246" s="205"/>
      <c r="E246" s="87"/>
      <c r="F246" s="68">
        <f t="shared" si="8"/>
        <v>0</v>
      </c>
      <c r="G246" s="89" t="s">
        <v>196</v>
      </c>
    </row>
    <row r="247" spans="1:7" s="89" customFormat="1" hidden="1">
      <c r="A247" s="351"/>
      <c r="B247" s="87"/>
      <c r="C247" s="87"/>
      <c r="D247" s="205"/>
      <c r="E247" s="87"/>
      <c r="F247" s="68">
        <f t="shared" si="8"/>
        <v>0</v>
      </c>
      <c r="G247" s="89" t="s">
        <v>196</v>
      </c>
    </row>
    <row r="248" spans="1:7" s="89" customFormat="1" hidden="1">
      <c r="A248" s="351"/>
      <c r="B248" s="87"/>
      <c r="C248" s="87"/>
      <c r="D248" s="205"/>
      <c r="E248" s="87"/>
      <c r="F248" s="68">
        <f t="shared" si="8"/>
        <v>0</v>
      </c>
      <c r="G248" s="89" t="s">
        <v>196</v>
      </c>
    </row>
    <row r="249" spans="1:7" s="89" customFormat="1" hidden="1">
      <c r="A249" s="351"/>
      <c r="B249" s="87"/>
      <c r="C249" s="87"/>
      <c r="D249" s="205"/>
      <c r="E249" s="87"/>
      <c r="F249" s="68">
        <f t="shared" si="8"/>
        <v>0</v>
      </c>
      <c r="G249" s="89" t="s">
        <v>196</v>
      </c>
    </row>
    <row r="250" spans="1:7" s="89" customFormat="1" hidden="1">
      <c r="A250" s="351"/>
      <c r="B250" s="87"/>
      <c r="C250" s="87"/>
      <c r="D250" s="205"/>
      <c r="E250" s="87"/>
      <c r="F250" s="68">
        <f t="shared" si="8"/>
        <v>0</v>
      </c>
      <c r="G250" s="89" t="s">
        <v>196</v>
      </c>
    </row>
    <row r="251" spans="1:7" s="89" customFormat="1" hidden="1">
      <c r="A251" s="351"/>
      <c r="B251" s="87"/>
      <c r="C251" s="87"/>
      <c r="D251" s="205"/>
      <c r="E251" s="87"/>
      <c r="F251" s="68">
        <f t="shared" si="8"/>
        <v>0</v>
      </c>
      <c r="G251" s="89" t="s">
        <v>196</v>
      </c>
    </row>
    <row r="252" spans="1:7" s="89" customFormat="1" hidden="1">
      <c r="A252" s="351"/>
      <c r="B252" s="87"/>
      <c r="C252" s="87"/>
      <c r="D252" s="205"/>
      <c r="E252" s="87"/>
      <c r="F252" s="68">
        <f t="shared" si="8"/>
        <v>0</v>
      </c>
      <c r="G252" s="89" t="s">
        <v>196</v>
      </c>
    </row>
    <row r="253" spans="1:7" s="89" customFormat="1" hidden="1">
      <c r="A253" s="351"/>
      <c r="B253" s="87"/>
      <c r="C253" s="87"/>
      <c r="D253" s="205"/>
      <c r="E253" s="87"/>
      <c r="F253" s="68">
        <f t="shared" si="8"/>
        <v>0</v>
      </c>
      <c r="G253" s="89" t="s">
        <v>196</v>
      </c>
    </row>
    <row r="254" spans="1:7" s="89" customFormat="1" hidden="1">
      <c r="A254" s="351"/>
      <c r="B254" s="87"/>
      <c r="C254" s="87"/>
      <c r="D254" s="205"/>
      <c r="E254" s="87"/>
      <c r="F254" s="68">
        <f t="shared" si="8"/>
        <v>0</v>
      </c>
      <c r="G254" s="89" t="s">
        <v>196</v>
      </c>
    </row>
    <row r="255" spans="1:7" s="89" customFormat="1" hidden="1">
      <c r="A255" s="351"/>
      <c r="B255" s="87"/>
      <c r="C255" s="87"/>
      <c r="D255" s="205"/>
      <c r="E255" s="87"/>
      <c r="F255" s="68">
        <f t="shared" si="8"/>
        <v>0</v>
      </c>
      <c r="G255" s="89" t="s">
        <v>196</v>
      </c>
    </row>
    <row r="256" spans="1:7" s="89" customFormat="1" hidden="1">
      <c r="A256" s="351"/>
      <c r="B256" s="87"/>
      <c r="C256" s="87"/>
      <c r="D256" s="205"/>
      <c r="E256" s="87"/>
      <c r="F256" s="68">
        <f t="shared" si="8"/>
        <v>0</v>
      </c>
      <c r="G256" s="89" t="s">
        <v>196</v>
      </c>
    </row>
    <row r="257" spans="1:17" s="89" customFormat="1" hidden="1">
      <c r="A257" s="351"/>
      <c r="B257" s="87"/>
      <c r="C257" s="87"/>
      <c r="D257" s="205"/>
      <c r="E257" s="87"/>
      <c r="F257" s="68">
        <f t="shared" si="8"/>
        <v>0</v>
      </c>
      <c r="G257" s="89" t="s">
        <v>196</v>
      </c>
    </row>
    <row r="258" spans="1:17" s="89" customFormat="1" hidden="1">
      <c r="A258" s="351"/>
      <c r="B258" s="87"/>
      <c r="C258" s="87"/>
      <c r="D258" s="205"/>
      <c r="E258" s="87"/>
      <c r="F258" s="68">
        <f t="shared" si="8"/>
        <v>0</v>
      </c>
      <c r="G258" s="89" t="s">
        <v>196</v>
      </c>
    </row>
    <row r="259" spans="1:17" s="89" customFormat="1" hidden="1">
      <c r="A259" s="351"/>
      <c r="B259" s="87"/>
      <c r="C259" s="87"/>
      <c r="D259" s="205"/>
      <c r="E259" s="87"/>
      <c r="F259" s="68">
        <f t="shared" si="8"/>
        <v>0</v>
      </c>
      <c r="G259" s="89" t="s">
        <v>196</v>
      </c>
    </row>
    <row r="260" spans="1:17" s="89" customFormat="1" hidden="1">
      <c r="A260" s="351"/>
      <c r="B260" s="87"/>
      <c r="C260" s="87"/>
      <c r="D260" s="205"/>
      <c r="E260" s="87"/>
      <c r="F260" s="68">
        <f t="shared" si="8"/>
        <v>0</v>
      </c>
      <c r="G260" s="89" t="s">
        <v>196</v>
      </c>
    </row>
    <row r="261" spans="1:17" s="89" customFormat="1" hidden="1">
      <c r="A261" s="351"/>
      <c r="B261" s="87"/>
      <c r="C261" s="87"/>
      <c r="D261" s="205"/>
      <c r="E261" s="87"/>
      <c r="F261" s="68">
        <f t="shared" si="8"/>
        <v>0</v>
      </c>
      <c r="G261" s="89" t="s">
        <v>196</v>
      </c>
    </row>
    <row r="262" spans="1:17" s="89" customFormat="1" hidden="1">
      <c r="A262" s="351"/>
      <c r="B262" s="87"/>
      <c r="C262" s="87"/>
      <c r="D262" s="205"/>
      <c r="E262" s="87"/>
      <c r="F262" s="68">
        <f t="shared" si="8"/>
        <v>0</v>
      </c>
      <c r="G262" s="89" t="s">
        <v>196</v>
      </c>
    </row>
    <row r="263" spans="1:17" s="89" customFormat="1" hidden="1">
      <c r="A263" s="351"/>
      <c r="B263" s="87"/>
      <c r="C263" s="87"/>
      <c r="D263" s="205"/>
      <c r="E263" s="87"/>
      <c r="F263" s="68">
        <f t="shared" si="8"/>
        <v>0</v>
      </c>
      <c r="G263" s="89" t="s">
        <v>196</v>
      </c>
    </row>
    <row r="264" spans="1:17" s="89" customFormat="1" hidden="1">
      <c r="A264" s="351"/>
      <c r="B264" s="87"/>
      <c r="C264" s="87"/>
      <c r="D264" s="205"/>
      <c r="E264" s="87"/>
      <c r="F264" s="68">
        <f t="shared" si="8"/>
        <v>0</v>
      </c>
      <c r="G264" s="89" t="s">
        <v>196</v>
      </c>
    </row>
    <row r="265" spans="1:17" s="89" customFormat="1" hidden="1">
      <c r="A265" s="351"/>
      <c r="B265" s="87"/>
      <c r="C265" s="87"/>
      <c r="D265" s="205"/>
      <c r="E265" s="87"/>
      <c r="F265" s="68">
        <f t="shared" ref="F265:F266" si="9">ROUND(+B265*D265*E265,2)</f>
        <v>0</v>
      </c>
      <c r="G265" s="89" t="s">
        <v>196</v>
      </c>
    </row>
    <row r="266" spans="1:17" s="89" customFormat="1">
      <c r="A266" s="351"/>
      <c r="B266" s="87"/>
      <c r="C266" s="87"/>
      <c r="D266" s="205"/>
      <c r="E266" s="87"/>
      <c r="F266" s="215">
        <f t="shared" si="9"/>
        <v>0</v>
      </c>
      <c r="G266" s="89" t="s">
        <v>196</v>
      </c>
    </row>
    <row r="267" spans="1:17" s="89" customFormat="1">
      <c r="A267" s="351"/>
      <c r="B267" s="78"/>
      <c r="C267" s="78"/>
      <c r="D267" s="164"/>
      <c r="E267" s="169" t="s">
        <v>197</v>
      </c>
      <c r="F267" s="224">
        <f>ROUND(SUBTOTAL(109,F136:F266),2)</f>
        <v>0</v>
      </c>
      <c r="G267" s="89" t="s">
        <v>196</v>
      </c>
      <c r="I267" s="349" t="s">
        <v>210</v>
      </c>
    </row>
    <row r="268" spans="1:17">
      <c r="F268" s="9"/>
      <c r="G268" s="89" t="s">
        <v>198</v>
      </c>
    </row>
    <row r="269" spans="1:17">
      <c r="C269" s="483" t="s">
        <v>291</v>
      </c>
      <c r="D269" s="483"/>
      <c r="E269" s="483"/>
      <c r="F269" s="68">
        <f>+F267+F135</f>
        <v>0</v>
      </c>
      <c r="G269" s="89" t="s">
        <v>198</v>
      </c>
      <c r="I269" s="121" t="s">
        <v>200</v>
      </c>
    </row>
    <row r="270" spans="1:17" s="89" customFormat="1">
      <c r="A270" s="182"/>
      <c r="B270" s="97"/>
      <c r="C270" s="97"/>
      <c r="D270" s="97"/>
      <c r="E270" s="97"/>
      <c r="F270" s="117"/>
      <c r="G270" s="89" t="s">
        <v>198</v>
      </c>
    </row>
    <row r="271" spans="1:17" s="89" customFormat="1">
      <c r="A271" s="94" t="s">
        <v>292</v>
      </c>
      <c r="B271" s="118"/>
      <c r="C271" s="118"/>
      <c r="D271" s="95"/>
      <c r="E271" s="95"/>
      <c r="F271" s="96"/>
      <c r="G271" s="89" t="s">
        <v>193</v>
      </c>
      <c r="I271" s="122" t="s">
        <v>202</v>
      </c>
    </row>
    <row r="272" spans="1:17" s="89" customFormat="1" ht="45" customHeight="1">
      <c r="A272" s="477"/>
      <c r="B272" s="478"/>
      <c r="C272" s="478"/>
      <c r="D272" s="478"/>
      <c r="E272" s="478"/>
      <c r="F272" s="479"/>
      <c r="G272" s="89" t="s">
        <v>193</v>
      </c>
      <c r="I272" s="474" t="s">
        <v>203</v>
      </c>
      <c r="J272" s="474"/>
      <c r="K272" s="474"/>
      <c r="L272" s="474"/>
      <c r="M272" s="474"/>
      <c r="N272" s="474"/>
      <c r="O272" s="474"/>
      <c r="P272" s="474"/>
      <c r="Q272" s="474"/>
    </row>
    <row r="273" spans="1:17">
      <c r="G273" s="89" t="s">
        <v>196</v>
      </c>
    </row>
    <row r="274" spans="1:17" s="89" customFormat="1">
      <c r="A274" s="94" t="s">
        <v>293</v>
      </c>
      <c r="B274" s="99"/>
      <c r="C274" s="99"/>
      <c r="D274" s="99"/>
      <c r="E274" s="99"/>
      <c r="F274" s="100"/>
      <c r="G274" s="89" t="s">
        <v>196</v>
      </c>
      <c r="I274" s="122" t="s">
        <v>202</v>
      </c>
    </row>
    <row r="275" spans="1:17" s="89" customFormat="1" ht="45" customHeight="1">
      <c r="A275" s="477"/>
      <c r="B275" s="478"/>
      <c r="C275" s="478"/>
      <c r="D275" s="478"/>
      <c r="E275" s="478"/>
      <c r="F275" s="479"/>
      <c r="G275" s="89" t="s">
        <v>196</v>
      </c>
      <c r="I275" s="474" t="s">
        <v>203</v>
      </c>
      <c r="J275" s="474"/>
      <c r="K275" s="474"/>
      <c r="L275" s="474"/>
      <c r="M275" s="474"/>
      <c r="N275" s="474"/>
      <c r="O275" s="474"/>
      <c r="P275" s="474"/>
      <c r="Q275" s="474"/>
    </row>
  </sheetData>
  <sheetProtection algorithmName="SHA-512" hashValue="pYxYcyiWTs+2mRAx/tzmo9Uczq3K0UwGpLyD4Mv0LdVcSGkIQl09BVuGo+taVX8l/T+tazNfeFDHyRrlh20tsQ==" saltValue="7+4ZjvyTbvDfemWb4DCCpg==" spinCount="100000" sheet="1" formatCells="0" formatRows="0"/>
  <autoFilter ref="G1:G276" xr:uid="{00000000-0001-0000-1100-000000000000}"/>
  <mergeCells count="7">
    <mergeCell ref="I272:Q272"/>
    <mergeCell ref="I275:Q275"/>
    <mergeCell ref="A1:E1"/>
    <mergeCell ref="C269:E269"/>
    <mergeCell ref="A2:F2"/>
    <mergeCell ref="A272:F272"/>
    <mergeCell ref="A275:F275"/>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Q275"/>
  <sheetViews>
    <sheetView zoomScaleNormal="100" zoomScaleSheetLayoutView="100" workbookViewId="0">
      <selection activeCell="B5" sqref="B5"/>
    </sheetView>
  </sheetViews>
  <sheetFormatPr defaultColWidth="9.140625" defaultRowHeight="14.45"/>
  <cols>
    <col min="1" max="1" width="56" customWidth="1"/>
    <col min="2" max="5" width="12.5703125" customWidth="1"/>
    <col min="6" max="6" width="17.140625" customWidth="1"/>
    <col min="7" max="7" width="11" hidden="1" customWidth="1"/>
    <col min="8" max="8" width="2.42578125" customWidth="1"/>
  </cols>
  <sheetData>
    <row r="1" spans="1:9" ht="24.75" customHeight="1">
      <c r="A1" s="473" t="s">
        <v>182</v>
      </c>
      <c r="B1" s="473"/>
      <c r="C1" s="473"/>
      <c r="D1" s="473"/>
      <c r="E1" s="473"/>
      <c r="F1">
        <f>+'Section A'!B2</f>
        <v>0</v>
      </c>
      <c r="G1" s="45" t="s">
        <v>191</v>
      </c>
    </row>
    <row r="2" spans="1:9" ht="42" customHeight="1">
      <c r="A2" s="431" t="s">
        <v>294</v>
      </c>
      <c r="B2" s="431"/>
      <c r="C2" s="431"/>
      <c r="D2" s="431"/>
      <c r="E2" s="431"/>
      <c r="F2" s="431"/>
      <c r="G2" t="s">
        <v>198</v>
      </c>
    </row>
    <row r="3" spans="1:9">
      <c r="A3" s="10"/>
      <c r="B3" s="10"/>
      <c r="C3" s="10"/>
      <c r="D3" s="10"/>
      <c r="E3" s="10"/>
      <c r="F3" s="10"/>
      <c r="G3" t="s">
        <v>198</v>
      </c>
    </row>
    <row r="4" spans="1:9" ht="26.1">
      <c r="A4" s="48" t="s">
        <v>279</v>
      </c>
      <c r="B4" s="48" t="s">
        <v>220</v>
      </c>
      <c r="C4" s="48" t="s">
        <v>219</v>
      </c>
      <c r="D4" s="48" t="s">
        <v>236</v>
      </c>
      <c r="E4" s="48" t="s">
        <v>189</v>
      </c>
      <c r="F4" s="12" t="s">
        <v>295</v>
      </c>
      <c r="G4" s="207" t="s">
        <v>198</v>
      </c>
      <c r="I4" s="122" t="s">
        <v>192</v>
      </c>
    </row>
    <row r="5" spans="1:9" s="89" customFormat="1">
      <c r="A5" s="180"/>
      <c r="B5" s="87"/>
      <c r="C5" s="87"/>
      <c r="D5" s="205"/>
      <c r="E5" s="87"/>
      <c r="F5" s="68">
        <f t="shared" ref="F5:F36" si="0">ROUND(+B5*D5*E5,2)</f>
        <v>0</v>
      </c>
      <c r="G5" s="89" t="s">
        <v>193</v>
      </c>
    </row>
    <row r="6" spans="1:9" s="89" customFormat="1">
      <c r="A6" s="351"/>
      <c r="B6" s="87"/>
      <c r="C6" s="87"/>
      <c r="D6" s="205"/>
      <c r="E6" s="87"/>
      <c r="F6" s="68">
        <f t="shared" si="0"/>
        <v>0</v>
      </c>
      <c r="G6" s="89" t="s">
        <v>193</v>
      </c>
    </row>
    <row r="7" spans="1:9" s="89" customFormat="1">
      <c r="A7" s="351"/>
      <c r="B7" s="87"/>
      <c r="C7" s="87"/>
      <c r="D7" s="205"/>
      <c r="E7" s="87"/>
      <c r="F7" s="68">
        <f t="shared" si="0"/>
        <v>0</v>
      </c>
      <c r="G7" s="89" t="s">
        <v>193</v>
      </c>
    </row>
    <row r="8" spans="1:9" s="89" customFormat="1" hidden="1">
      <c r="A8" s="351"/>
      <c r="B8" s="87"/>
      <c r="C8" s="87"/>
      <c r="D8" s="205"/>
      <c r="E8" s="87"/>
      <c r="F8" s="68">
        <f t="shared" si="0"/>
        <v>0</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ref="F37:F68" si="1">ROUND(+B37*D37*E37,2)</f>
        <v>0</v>
      </c>
      <c r="G37" s="89" t="s">
        <v>193</v>
      </c>
    </row>
    <row r="38" spans="1:7" s="89" customFormat="1" hidden="1">
      <c r="A38" s="351"/>
      <c r="B38" s="87"/>
      <c r="C38" s="87"/>
      <c r="D38" s="205"/>
      <c r="E38" s="87"/>
      <c r="F38" s="68">
        <f t="shared" si="1"/>
        <v>0</v>
      </c>
      <c r="G38" s="89" t="s">
        <v>193</v>
      </c>
    </row>
    <row r="39" spans="1:7" s="89" customFormat="1" hidden="1">
      <c r="A39" s="351"/>
      <c r="B39" s="87"/>
      <c r="C39" s="87"/>
      <c r="D39" s="205"/>
      <c r="E39" s="87"/>
      <c r="F39" s="68">
        <f t="shared" si="1"/>
        <v>0</v>
      </c>
      <c r="G39" s="89" t="s">
        <v>193</v>
      </c>
    </row>
    <row r="40" spans="1:7" s="89" customFormat="1" hidden="1">
      <c r="A40" s="351"/>
      <c r="B40" s="87"/>
      <c r="C40" s="87"/>
      <c r="D40" s="205"/>
      <c r="E40" s="87"/>
      <c r="F40" s="68">
        <f t="shared" si="1"/>
        <v>0</v>
      </c>
      <c r="G40" s="89" t="s">
        <v>193</v>
      </c>
    </row>
    <row r="41" spans="1:7" s="89" customFormat="1" hidden="1">
      <c r="A41" s="351"/>
      <c r="B41" s="87"/>
      <c r="C41" s="87"/>
      <c r="D41" s="205"/>
      <c r="E41" s="87"/>
      <c r="F41" s="68">
        <f t="shared" si="1"/>
        <v>0</v>
      </c>
      <c r="G41" s="89" t="s">
        <v>193</v>
      </c>
    </row>
    <row r="42" spans="1:7" s="89" customFormat="1" hidden="1">
      <c r="A42" s="351"/>
      <c r="B42" s="87"/>
      <c r="C42" s="87"/>
      <c r="D42" s="205"/>
      <c r="E42" s="87"/>
      <c r="F42" s="68">
        <f t="shared" si="1"/>
        <v>0</v>
      </c>
      <c r="G42" s="89" t="s">
        <v>193</v>
      </c>
    </row>
    <row r="43" spans="1:7" s="89" customFormat="1" hidden="1">
      <c r="A43" s="351"/>
      <c r="B43" s="87"/>
      <c r="C43" s="87"/>
      <c r="D43" s="205"/>
      <c r="E43" s="87"/>
      <c r="F43" s="68">
        <f t="shared" si="1"/>
        <v>0</v>
      </c>
      <c r="G43" s="89" t="s">
        <v>193</v>
      </c>
    </row>
    <row r="44" spans="1:7" s="89" customFormat="1" hidden="1">
      <c r="A44" s="351"/>
      <c r="B44" s="87"/>
      <c r="C44" s="87"/>
      <c r="D44" s="205"/>
      <c r="E44" s="87"/>
      <c r="F44" s="68">
        <f t="shared" si="1"/>
        <v>0</v>
      </c>
      <c r="G44" s="89" t="s">
        <v>193</v>
      </c>
    </row>
    <row r="45" spans="1:7" s="89" customFormat="1" hidden="1">
      <c r="A45" s="351"/>
      <c r="B45" s="87"/>
      <c r="C45" s="87"/>
      <c r="D45" s="205"/>
      <c r="E45" s="87"/>
      <c r="F45" s="68">
        <f t="shared" si="1"/>
        <v>0</v>
      </c>
      <c r="G45" s="89" t="s">
        <v>193</v>
      </c>
    </row>
    <row r="46" spans="1:7" s="89" customFormat="1" hidden="1">
      <c r="A46" s="351"/>
      <c r="B46" s="87"/>
      <c r="C46" s="87"/>
      <c r="D46" s="205"/>
      <c r="E46" s="87"/>
      <c r="F46" s="68">
        <f t="shared" si="1"/>
        <v>0</v>
      </c>
      <c r="G46" s="89" t="s">
        <v>193</v>
      </c>
    </row>
    <row r="47" spans="1:7" s="89" customFormat="1" hidden="1">
      <c r="A47" s="351"/>
      <c r="B47" s="87"/>
      <c r="C47" s="87"/>
      <c r="D47" s="205"/>
      <c r="E47" s="87"/>
      <c r="F47" s="68">
        <f t="shared" si="1"/>
        <v>0</v>
      </c>
      <c r="G47" s="89" t="s">
        <v>193</v>
      </c>
    </row>
    <row r="48" spans="1:7" s="89" customFormat="1" hidden="1">
      <c r="A48" s="351"/>
      <c r="B48" s="87"/>
      <c r="C48" s="87"/>
      <c r="D48" s="205"/>
      <c r="E48" s="87"/>
      <c r="F48" s="68">
        <f t="shared" si="1"/>
        <v>0</v>
      </c>
      <c r="G48" s="89" t="s">
        <v>193</v>
      </c>
    </row>
    <row r="49" spans="1:7" s="89" customFormat="1" hidden="1">
      <c r="A49" s="351"/>
      <c r="B49" s="87"/>
      <c r="C49" s="87"/>
      <c r="D49" s="205"/>
      <c r="E49" s="87"/>
      <c r="F49" s="68">
        <f t="shared" si="1"/>
        <v>0</v>
      </c>
      <c r="G49" s="89" t="s">
        <v>193</v>
      </c>
    </row>
    <row r="50" spans="1:7" s="89" customFormat="1" hidden="1">
      <c r="A50" s="351"/>
      <c r="B50" s="87"/>
      <c r="C50" s="87"/>
      <c r="D50" s="205"/>
      <c r="E50" s="87"/>
      <c r="F50" s="68">
        <f t="shared" si="1"/>
        <v>0</v>
      </c>
      <c r="G50" s="89" t="s">
        <v>193</v>
      </c>
    </row>
    <row r="51" spans="1:7" s="89" customFormat="1" hidden="1">
      <c r="A51" s="351"/>
      <c r="B51" s="87"/>
      <c r="C51" s="87"/>
      <c r="D51" s="205"/>
      <c r="E51" s="87"/>
      <c r="F51" s="68">
        <f t="shared" si="1"/>
        <v>0</v>
      </c>
      <c r="G51" s="89" t="s">
        <v>193</v>
      </c>
    </row>
    <row r="52" spans="1:7" s="89" customFormat="1" hidden="1">
      <c r="A52" s="351"/>
      <c r="B52" s="87"/>
      <c r="C52" s="87"/>
      <c r="D52" s="205"/>
      <c r="E52" s="87"/>
      <c r="F52" s="68">
        <f t="shared" si="1"/>
        <v>0</v>
      </c>
      <c r="G52" s="89" t="s">
        <v>193</v>
      </c>
    </row>
    <row r="53" spans="1:7" s="89" customFormat="1" hidden="1">
      <c r="A53" s="351"/>
      <c r="B53" s="87"/>
      <c r="C53" s="87"/>
      <c r="D53" s="205"/>
      <c r="E53" s="87"/>
      <c r="F53" s="68">
        <f t="shared" si="1"/>
        <v>0</v>
      </c>
      <c r="G53" s="89" t="s">
        <v>193</v>
      </c>
    </row>
    <row r="54" spans="1:7" s="89" customFormat="1" hidden="1">
      <c r="A54" s="351"/>
      <c r="B54" s="87"/>
      <c r="C54" s="87"/>
      <c r="D54" s="205"/>
      <c r="E54" s="87"/>
      <c r="F54" s="68">
        <f t="shared" si="1"/>
        <v>0</v>
      </c>
      <c r="G54" s="89" t="s">
        <v>193</v>
      </c>
    </row>
    <row r="55" spans="1:7" s="89" customFormat="1" hidden="1">
      <c r="A55" s="351"/>
      <c r="B55" s="87"/>
      <c r="C55" s="87"/>
      <c r="D55" s="205"/>
      <c r="E55" s="87"/>
      <c r="F55" s="68">
        <f t="shared" si="1"/>
        <v>0</v>
      </c>
      <c r="G55" s="89" t="s">
        <v>193</v>
      </c>
    </row>
    <row r="56" spans="1:7" s="89" customFormat="1" hidden="1">
      <c r="A56" s="351"/>
      <c r="B56" s="87"/>
      <c r="C56" s="87"/>
      <c r="D56" s="205"/>
      <c r="E56" s="87"/>
      <c r="F56" s="68">
        <f t="shared" si="1"/>
        <v>0</v>
      </c>
      <c r="G56" s="89" t="s">
        <v>193</v>
      </c>
    </row>
    <row r="57" spans="1:7" s="89" customFormat="1" hidden="1">
      <c r="A57" s="351"/>
      <c r="B57" s="87"/>
      <c r="C57" s="87"/>
      <c r="D57" s="205"/>
      <c r="E57" s="87"/>
      <c r="F57" s="68">
        <f t="shared" si="1"/>
        <v>0</v>
      </c>
      <c r="G57" s="89" t="s">
        <v>193</v>
      </c>
    </row>
    <row r="58" spans="1:7" s="89" customFormat="1" hidden="1">
      <c r="A58" s="351"/>
      <c r="B58" s="87"/>
      <c r="C58" s="87"/>
      <c r="D58" s="205"/>
      <c r="E58" s="87"/>
      <c r="F58" s="68">
        <f t="shared" si="1"/>
        <v>0</v>
      </c>
      <c r="G58" s="89" t="s">
        <v>193</v>
      </c>
    </row>
    <row r="59" spans="1:7" s="89" customFormat="1" hidden="1">
      <c r="A59" s="351"/>
      <c r="B59" s="87"/>
      <c r="C59" s="87"/>
      <c r="D59" s="205"/>
      <c r="E59" s="87"/>
      <c r="F59" s="68">
        <f t="shared" si="1"/>
        <v>0</v>
      </c>
      <c r="G59" s="89" t="s">
        <v>193</v>
      </c>
    </row>
    <row r="60" spans="1:7" s="89" customFormat="1" hidden="1">
      <c r="A60" s="351"/>
      <c r="B60" s="87"/>
      <c r="C60" s="87"/>
      <c r="D60" s="205"/>
      <c r="E60" s="87"/>
      <c r="F60" s="68">
        <f t="shared" si="1"/>
        <v>0</v>
      </c>
      <c r="G60" s="89" t="s">
        <v>193</v>
      </c>
    </row>
    <row r="61" spans="1:7" s="89" customFormat="1" hidden="1">
      <c r="A61" s="351"/>
      <c r="B61" s="87"/>
      <c r="C61" s="87"/>
      <c r="D61" s="205"/>
      <c r="E61" s="87"/>
      <c r="F61" s="68">
        <f t="shared" si="1"/>
        <v>0</v>
      </c>
      <c r="G61" s="89" t="s">
        <v>193</v>
      </c>
    </row>
    <row r="62" spans="1:7" s="89" customFormat="1" hidden="1">
      <c r="A62" s="351"/>
      <c r="B62" s="87"/>
      <c r="C62" s="87"/>
      <c r="D62" s="205"/>
      <c r="E62" s="87"/>
      <c r="F62" s="68">
        <f t="shared" si="1"/>
        <v>0</v>
      </c>
      <c r="G62" s="89" t="s">
        <v>193</v>
      </c>
    </row>
    <row r="63" spans="1:7" s="89" customFormat="1" hidden="1">
      <c r="A63" s="351"/>
      <c r="B63" s="87"/>
      <c r="C63" s="87"/>
      <c r="D63" s="205"/>
      <c r="E63" s="87"/>
      <c r="F63" s="68">
        <f t="shared" si="1"/>
        <v>0</v>
      </c>
      <c r="G63" s="89" t="s">
        <v>193</v>
      </c>
    </row>
    <row r="64" spans="1:7" s="89" customFormat="1" hidden="1">
      <c r="A64" s="351"/>
      <c r="B64" s="87"/>
      <c r="C64" s="87"/>
      <c r="D64" s="205"/>
      <c r="E64" s="87"/>
      <c r="F64" s="68">
        <f t="shared" si="1"/>
        <v>0</v>
      </c>
      <c r="G64" s="89" t="s">
        <v>193</v>
      </c>
    </row>
    <row r="65" spans="1:7" s="89" customFormat="1" hidden="1">
      <c r="A65" s="351"/>
      <c r="B65" s="87"/>
      <c r="C65" s="87"/>
      <c r="D65" s="205"/>
      <c r="E65" s="87"/>
      <c r="F65" s="68">
        <f t="shared" si="1"/>
        <v>0</v>
      </c>
      <c r="G65" s="89" t="s">
        <v>193</v>
      </c>
    </row>
    <row r="66" spans="1:7" s="89" customFormat="1" hidden="1">
      <c r="A66" s="351"/>
      <c r="B66" s="87"/>
      <c r="C66" s="87"/>
      <c r="D66" s="205"/>
      <c r="E66" s="87"/>
      <c r="F66" s="68">
        <f t="shared" si="1"/>
        <v>0</v>
      </c>
      <c r="G66" s="89" t="s">
        <v>193</v>
      </c>
    </row>
    <row r="67" spans="1:7" s="89" customFormat="1" hidden="1">
      <c r="A67" s="351"/>
      <c r="B67" s="87"/>
      <c r="C67" s="87"/>
      <c r="D67" s="205"/>
      <c r="E67" s="87"/>
      <c r="F67" s="68">
        <f t="shared" si="1"/>
        <v>0</v>
      </c>
      <c r="G67" s="89" t="s">
        <v>193</v>
      </c>
    </row>
    <row r="68" spans="1:7" s="89" customFormat="1" hidden="1">
      <c r="A68" s="351"/>
      <c r="B68" s="87"/>
      <c r="C68" s="87"/>
      <c r="D68" s="205"/>
      <c r="E68" s="87"/>
      <c r="F68" s="68">
        <f t="shared" si="1"/>
        <v>0</v>
      </c>
      <c r="G68" s="89" t="s">
        <v>193</v>
      </c>
    </row>
    <row r="69" spans="1:7" s="89" customFormat="1" hidden="1">
      <c r="A69" s="351"/>
      <c r="B69" s="87"/>
      <c r="C69" s="87"/>
      <c r="D69" s="205"/>
      <c r="E69" s="87"/>
      <c r="F69" s="68">
        <f t="shared" ref="F69:F100" si="2">ROUND(+B69*D69*E69,2)</f>
        <v>0</v>
      </c>
      <c r="G69" s="89" t="s">
        <v>193</v>
      </c>
    </row>
    <row r="70" spans="1:7" s="89" customFormat="1" hidden="1">
      <c r="A70" s="351"/>
      <c r="B70" s="87"/>
      <c r="C70" s="87"/>
      <c r="D70" s="205"/>
      <c r="E70" s="87"/>
      <c r="F70" s="68">
        <f t="shared" si="2"/>
        <v>0</v>
      </c>
      <c r="G70" s="89" t="s">
        <v>193</v>
      </c>
    </row>
    <row r="71" spans="1:7" s="89" customFormat="1" hidden="1">
      <c r="A71" s="351"/>
      <c r="B71" s="87"/>
      <c r="C71" s="87"/>
      <c r="D71" s="205"/>
      <c r="E71" s="87"/>
      <c r="F71" s="68">
        <f t="shared" si="2"/>
        <v>0</v>
      </c>
      <c r="G71" s="89" t="s">
        <v>193</v>
      </c>
    </row>
    <row r="72" spans="1:7" s="89" customFormat="1" hidden="1">
      <c r="A72" s="351"/>
      <c r="B72" s="87"/>
      <c r="C72" s="87"/>
      <c r="D72" s="205"/>
      <c r="E72" s="87"/>
      <c r="F72" s="68">
        <f t="shared" si="2"/>
        <v>0</v>
      </c>
      <c r="G72" s="89" t="s">
        <v>193</v>
      </c>
    </row>
    <row r="73" spans="1:7" s="89" customFormat="1" hidden="1">
      <c r="A73" s="351"/>
      <c r="B73" s="87"/>
      <c r="C73" s="87"/>
      <c r="D73" s="205"/>
      <c r="E73" s="87"/>
      <c r="F73" s="68">
        <f t="shared" si="2"/>
        <v>0</v>
      </c>
      <c r="G73" s="89" t="s">
        <v>193</v>
      </c>
    </row>
    <row r="74" spans="1:7" s="89" customFormat="1" hidden="1">
      <c r="A74" s="351"/>
      <c r="B74" s="87"/>
      <c r="C74" s="87"/>
      <c r="D74" s="205"/>
      <c r="E74" s="87"/>
      <c r="F74" s="68">
        <f t="shared" si="2"/>
        <v>0</v>
      </c>
      <c r="G74" s="89" t="s">
        <v>193</v>
      </c>
    </row>
    <row r="75" spans="1:7" s="89" customFormat="1" hidden="1">
      <c r="A75" s="351"/>
      <c r="B75" s="87"/>
      <c r="C75" s="87"/>
      <c r="D75" s="205"/>
      <c r="E75" s="87"/>
      <c r="F75" s="68">
        <f t="shared" si="2"/>
        <v>0</v>
      </c>
      <c r="G75" s="89" t="s">
        <v>193</v>
      </c>
    </row>
    <row r="76" spans="1:7" s="89" customFormat="1" hidden="1">
      <c r="A76" s="351"/>
      <c r="B76" s="87"/>
      <c r="C76" s="87"/>
      <c r="D76" s="205"/>
      <c r="E76" s="87"/>
      <c r="F76" s="68">
        <f t="shared" si="2"/>
        <v>0</v>
      </c>
      <c r="G76" s="89" t="s">
        <v>193</v>
      </c>
    </row>
    <row r="77" spans="1:7" s="89" customFormat="1" hidden="1">
      <c r="A77" s="351"/>
      <c r="B77" s="87"/>
      <c r="C77" s="87"/>
      <c r="D77" s="205"/>
      <c r="E77" s="87"/>
      <c r="F77" s="68">
        <f t="shared" si="2"/>
        <v>0</v>
      </c>
      <c r="G77" s="89" t="s">
        <v>193</v>
      </c>
    </row>
    <row r="78" spans="1:7" s="89" customFormat="1" hidden="1">
      <c r="A78" s="351"/>
      <c r="B78" s="87"/>
      <c r="C78" s="87"/>
      <c r="D78" s="205"/>
      <c r="E78" s="87"/>
      <c r="F78" s="68">
        <f t="shared" si="2"/>
        <v>0</v>
      </c>
      <c r="G78" s="89" t="s">
        <v>193</v>
      </c>
    </row>
    <row r="79" spans="1:7" s="89" customFormat="1" hidden="1">
      <c r="A79" s="351"/>
      <c r="B79" s="87"/>
      <c r="C79" s="87"/>
      <c r="D79" s="205"/>
      <c r="E79" s="87"/>
      <c r="F79" s="68">
        <f t="shared" si="2"/>
        <v>0</v>
      </c>
      <c r="G79" s="89" t="s">
        <v>193</v>
      </c>
    </row>
    <row r="80" spans="1:7" s="89" customFormat="1" hidden="1">
      <c r="A80" s="351"/>
      <c r="B80" s="87"/>
      <c r="C80" s="87"/>
      <c r="D80" s="205"/>
      <c r="E80" s="87"/>
      <c r="F80" s="68">
        <f t="shared" si="2"/>
        <v>0</v>
      </c>
      <c r="G80" s="89" t="s">
        <v>193</v>
      </c>
    </row>
    <row r="81" spans="1:7" s="89" customFormat="1" hidden="1">
      <c r="A81" s="351"/>
      <c r="B81" s="87"/>
      <c r="C81" s="87"/>
      <c r="D81" s="205"/>
      <c r="E81" s="87"/>
      <c r="F81" s="68">
        <f t="shared" si="2"/>
        <v>0</v>
      </c>
      <c r="G81" s="89" t="s">
        <v>193</v>
      </c>
    </row>
    <row r="82" spans="1:7" s="89" customFormat="1" hidden="1">
      <c r="A82" s="351"/>
      <c r="B82" s="87"/>
      <c r="C82" s="87"/>
      <c r="D82" s="205"/>
      <c r="E82" s="87"/>
      <c r="F82" s="68">
        <f t="shared" si="2"/>
        <v>0</v>
      </c>
      <c r="G82" s="89" t="s">
        <v>193</v>
      </c>
    </row>
    <row r="83" spans="1:7" s="89" customFormat="1" hidden="1">
      <c r="A83" s="351"/>
      <c r="B83" s="87"/>
      <c r="C83" s="87"/>
      <c r="D83" s="205"/>
      <c r="E83" s="87"/>
      <c r="F83" s="68">
        <f t="shared" si="2"/>
        <v>0</v>
      </c>
      <c r="G83" s="89" t="s">
        <v>193</v>
      </c>
    </row>
    <row r="84" spans="1:7" s="89" customFormat="1" hidden="1">
      <c r="A84" s="351"/>
      <c r="B84" s="87"/>
      <c r="C84" s="87"/>
      <c r="D84" s="205"/>
      <c r="E84" s="87"/>
      <c r="F84" s="68">
        <f t="shared" si="2"/>
        <v>0</v>
      </c>
      <c r="G84" s="89" t="s">
        <v>193</v>
      </c>
    </row>
    <row r="85" spans="1:7" s="89" customFormat="1" hidden="1">
      <c r="A85" s="351"/>
      <c r="B85" s="87"/>
      <c r="C85" s="87"/>
      <c r="D85" s="205"/>
      <c r="E85" s="87"/>
      <c r="F85" s="68">
        <f t="shared" si="2"/>
        <v>0</v>
      </c>
      <c r="G85" s="89" t="s">
        <v>193</v>
      </c>
    </row>
    <row r="86" spans="1:7" s="89" customFormat="1" hidden="1">
      <c r="A86" s="351"/>
      <c r="B86" s="87"/>
      <c r="C86" s="87"/>
      <c r="D86" s="205"/>
      <c r="E86" s="87"/>
      <c r="F86" s="68">
        <f t="shared" si="2"/>
        <v>0</v>
      </c>
      <c r="G86" s="89" t="s">
        <v>193</v>
      </c>
    </row>
    <row r="87" spans="1:7" s="89" customFormat="1" hidden="1">
      <c r="A87" s="351"/>
      <c r="B87" s="87"/>
      <c r="C87" s="87"/>
      <c r="D87" s="205"/>
      <c r="E87" s="87"/>
      <c r="F87" s="68">
        <f t="shared" si="2"/>
        <v>0</v>
      </c>
      <c r="G87" s="89" t="s">
        <v>193</v>
      </c>
    </row>
    <row r="88" spans="1:7" s="89" customFormat="1" hidden="1">
      <c r="A88" s="351"/>
      <c r="B88" s="87"/>
      <c r="C88" s="87"/>
      <c r="D88" s="205"/>
      <c r="E88" s="87"/>
      <c r="F88" s="68">
        <f t="shared" si="2"/>
        <v>0</v>
      </c>
      <c r="G88" s="89" t="s">
        <v>193</v>
      </c>
    </row>
    <row r="89" spans="1:7" s="89" customFormat="1" hidden="1">
      <c r="A89" s="351"/>
      <c r="B89" s="87"/>
      <c r="C89" s="87"/>
      <c r="D89" s="205"/>
      <c r="E89" s="87"/>
      <c r="F89" s="68">
        <f t="shared" si="2"/>
        <v>0</v>
      </c>
      <c r="G89" s="89" t="s">
        <v>193</v>
      </c>
    </row>
    <row r="90" spans="1:7" s="89" customFormat="1" hidden="1">
      <c r="A90" s="351"/>
      <c r="B90" s="87"/>
      <c r="C90" s="87"/>
      <c r="D90" s="205"/>
      <c r="E90" s="87"/>
      <c r="F90" s="68">
        <f t="shared" si="2"/>
        <v>0</v>
      </c>
      <c r="G90" s="89" t="s">
        <v>193</v>
      </c>
    </row>
    <row r="91" spans="1:7" s="89" customFormat="1" hidden="1">
      <c r="A91" s="351"/>
      <c r="B91" s="87"/>
      <c r="C91" s="87"/>
      <c r="D91" s="205"/>
      <c r="E91" s="87"/>
      <c r="F91" s="68">
        <f t="shared" si="2"/>
        <v>0</v>
      </c>
      <c r="G91" s="89" t="s">
        <v>193</v>
      </c>
    </row>
    <row r="92" spans="1:7" s="89" customFormat="1" hidden="1">
      <c r="A92" s="351"/>
      <c r="B92" s="87"/>
      <c r="C92" s="87"/>
      <c r="D92" s="205"/>
      <c r="E92" s="87"/>
      <c r="F92" s="68">
        <f t="shared" si="2"/>
        <v>0</v>
      </c>
      <c r="G92" s="89" t="s">
        <v>193</v>
      </c>
    </row>
    <row r="93" spans="1:7" s="89" customFormat="1" hidden="1">
      <c r="A93" s="351"/>
      <c r="B93" s="87"/>
      <c r="C93" s="87"/>
      <c r="D93" s="205"/>
      <c r="E93" s="87"/>
      <c r="F93" s="68">
        <f t="shared" si="2"/>
        <v>0</v>
      </c>
      <c r="G93" s="89" t="s">
        <v>193</v>
      </c>
    </row>
    <row r="94" spans="1:7" s="89" customFormat="1" hidden="1">
      <c r="A94" s="351"/>
      <c r="B94" s="87"/>
      <c r="C94" s="87"/>
      <c r="D94" s="205"/>
      <c r="E94" s="87"/>
      <c r="F94" s="68">
        <f t="shared" si="2"/>
        <v>0</v>
      </c>
      <c r="G94" s="89" t="s">
        <v>193</v>
      </c>
    </row>
    <row r="95" spans="1:7" s="89" customFormat="1" hidden="1">
      <c r="A95" s="351"/>
      <c r="B95" s="87"/>
      <c r="C95" s="87"/>
      <c r="D95" s="205"/>
      <c r="E95" s="87"/>
      <c r="F95" s="68">
        <f t="shared" si="2"/>
        <v>0</v>
      </c>
      <c r="G95" s="89" t="s">
        <v>193</v>
      </c>
    </row>
    <row r="96" spans="1:7" s="89" customFormat="1" hidden="1">
      <c r="A96" s="351"/>
      <c r="B96" s="87"/>
      <c r="C96" s="87"/>
      <c r="D96" s="205"/>
      <c r="E96" s="87"/>
      <c r="F96" s="68">
        <f t="shared" si="2"/>
        <v>0</v>
      </c>
      <c r="G96" s="89" t="s">
        <v>193</v>
      </c>
    </row>
    <row r="97" spans="1:7" s="89" customFormat="1" hidden="1">
      <c r="A97" s="351"/>
      <c r="B97" s="87"/>
      <c r="C97" s="87"/>
      <c r="D97" s="205"/>
      <c r="E97" s="87"/>
      <c r="F97" s="68">
        <f t="shared" si="2"/>
        <v>0</v>
      </c>
      <c r="G97" s="89" t="s">
        <v>193</v>
      </c>
    </row>
    <row r="98" spans="1:7" s="89" customFormat="1" hidden="1">
      <c r="A98" s="351"/>
      <c r="B98" s="87"/>
      <c r="C98" s="87"/>
      <c r="D98" s="205"/>
      <c r="E98" s="87"/>
      <c r="F98" s="68">
        <f t="shared" si="2"/>
        <v>0</v>
      </c>
      <c r="G98" s="89" t="s">
        <v>193</v>
      </c>
    </row>
    <row r="99" spans="1:7" s="89" customFormat="1" hidden="1">
      <c r="A99" s="351"/>
      <c r="B99" s="87"/>
      <c r="C99" s="87"/>
      <c r="D99" s="205"/>
      <c r="E99" s="87"/>
      <c r="F99" s="68">
        <f t="shared" si="2"/>
        <v>0</v>
      </c>
      <c r="G99" s="89" t="s">
        <v>193</v>
      </c>
    </row>
    <row r="100" spans="1:7" s="89" customFormat="1" hidden="1">
      <c r="A100" s="351"/>
      <c r="B100" s="87"/>
      <c r="C100" s="87"/>
      <c r="D100" s="205"/>
      <c r="E100" s="87"/>
      <c r="F100" s="68">
        <f t="shared" si="2"/>
        <v>0</v>
      </c>
      <c r="G100" s="89" t="s">
        <v>193</v>
      </c>
    </row>
    <row r="101" spans="1:7" s="89" customFormat="1" hidden="1">
      <c r="A101" s="351"/>
      <c r="B101" s="87"/>
      <c r="C101" s="87"/>
      <c r="D101" s="205"/>
      <c r="E101" s="87"/>
      <c r="F101" s="68">
        <f t="shared" ref="F101:F132" si="3">ROUND(+B101*D101*E101,2)</f>
        <v>0</v>
      </c>
      <c r="G101" s="89" t="s">
        <v>193</v>
      </c>
    </row>
    <row r="102" spans="1:7" s="89" customFormat="1" hidden="1">
      <c r="A102" s="351"/>
      <c r="B102" s="87"/>
      <c r="C102" s="87"/>
      <c r="D102" s="205"/>
      <c r="E102" s="87"/>
      <c r="F102" s="68">
        <f t="shared" si="3"/>
        <v>0</v>
      </c>
      <c r="G102" s="89" t="s">
        <v>193</v>
      </c>
    </row>
    <row r="103" spans="1:7" s="89" customFormat="1" hidden="1">
      <c r="A103" s="351"/>
      <c r="B103" s="87"/>
      <c r="C103" s="87"/>
      <c r="D103" s="205"/>
      <c r="E103" s="87"/>
      <c r="F103" s="68">
        <f t="shared" si="3"/>
        <v>0</v>
      </c>
      <c r="G103" s="89" t="s">
        <v>193</v>
      </c>
    </row>
    <row r="104" spans="1:7" s="89" customFormat="1" hidden="1">
      <c r="A104" s="351"/>
      <c r="B104" s="87"/>
      <c r="C104" s="87"/>
      <c r="D104" s="205"/>
      <c r="E104" s="87"/>
      <c r="F104" s="68">
        <f t="shared" si="3"/>
        <v>0</v>
      </c>
      <c r="G104" s="89" t="s">
        <v>193</v>
      </c>
    </row>
    <row r="105" spans="1:7" s="89" customFormat="1" hidden="1">
      <c r="A105" s="351"/>
      <c r="B105" s="87"/>
      <c r="C105" s="87"/>
      <c r="D105" s="205"/>
      <c r="E105" s="87"/>
      <c r="F105" s="68">
        <f t="shared" si="3"/>
        <v>0</v>
      </c>
      <c r="G105" s="89" t="s">
        <v>193</v>
      </c>
    </row>
    <row r="106" spans="1:7" s="89" customFormat="1" hidden="1">
      <c r="A106" s="351"/>
      <c r="B106" s="87"/>
      <c r="C106" s="87"/>
      <c r="D106" s="205"/>
      <c r="E106" s="87"/>
      <c r="F106" s="68">
        <f t="shared" si="3"/>
        <v>0</v>
      </c>
      <c r="G106" s="89" t="s">
        <v>193</v>
      </c>
    </row>
    <row r="107" spans="1:7" s="89" customFormat="1" hidden="1">
      <c r="A107" s="351"/>
      <c r="B107" s="87"/>
      <c r="C107" s="87"/>
      <c r="D107" s="205"/>
      <c r="E107" s="87"/>
      <c r="F107" s="68">
        <f t="shared" si="3"/>
        <v>0</v>
      </c>
      <c r="G107" s="89" t="s">
        <v>193</v>
      </c>
    </row>
    <row r="108" spans="1:7" s="89" customFormat="1" hidden="1">
      <c r="A108" s="351"/>
      <c r="B108" s="87"/>
      <c r="C108" s="87"/>
      <c r="D108" s="205"/>
      <c r="E108" s="87"/>
      <c r="F108" s="68">
        <f t="shared" si="3"/>
        <v>0</v>
      </c>
      <c r="G108" s="89" t="s">
        <v>193</v>
      </c>
    </row>
    <row r="109" spans="1:7" s="89" customFormat="1" hidden="1">
      <c r="A109" s="351"/>
      <c r="B109" s="87"/>
      <c r="C109" s="87"/>
      <c r="D109" s="205"/>
      <c r="E109" s="87"/>
      <c r="F109" s="68">
        <f t="shared" si="3"/>
        <v>0</v>
      </c>
      <c r="G109" s="89" t="s">
        <v>193</v>
      </c>
    </row>
    <row r="110" spans="1:7" s="89" customFormat="1" hidden="1">
      <c r="A110" s="351"/>
      <c r="B110" s="87"/>
      <c r="C110" s="87"/>
      <c r="D110" s="205"/>
      <c r="E110" s="87"/>
      <c r="F110" s="68">
        <f t="shared" si="3"/>
        <v>0</v>
      </c>
      <c r="G110" s="89" t="s">
        <v>193</v>
      </c>
    </row>
    <row r="111" spans="1:7" s="89" customFormat="1" hidden="1">
      <c r="A111" s="351"/>
      <c r="B111" s="87"/>
      <c r="C111" s="87"/>
      <c r="D111" s="205"/>
      <c r="E111" s="87"/>
      <c r="F111" s="68">
        <f t="shared" si="3"/>
        <v>0</v>
      </c>
      <c r="G111" s="89" t="s">
        <v>193</v>
      </c>
    </row>
    <row r="112" spans="1:7" s="89" customFormat="1" hidden="1">
      <c r="A112" s="351"/>
      <c r="B112" s="87"/>
      <c r="C112" s="87"/>
      <c r="D112" s="205"/>
      <c r="E112" s="87"/>
      <c r="F112" s="68">
        <f t="shared" si="3"/>
        <v>0</v>
      </c>
      <c r="G112" s="89" t="s">
        <v>193</v>
      </c>
    </row>
    <row r="113" spans="1:7" s="89" customFormat="1" hidden="1">
      <c r="A113" s="351"/>
      <c r="B113" s="87"/>
      <c r="C113" s="87"/>
      <c r="D113" s="205"/>
      <c r="E113" s="87"/>
      <c r="F113" s="68">
        <f t="shared" si="3"/>
        <v>0</v>
      </c>
      <c r="G113" s="89" t="s">
        <v>193</v>
      </c>
    </row>
    <row r="114" spans="1:7" s="89" customFormat="1" hidden="1">
      <c r="A114" s="351"/>
      <c r="B114" s="87"/>
      <c r="C114" s="87"/>
      <c r="D114" s="205"/>
      <c r="E114" s="87"/>
      <c r="F114" s="68">
        <f t="shared" si="3"/>
        <v>0</v>
      </c>
      <c r="G114" s="89" t="s">
        <v>193</v>
      </c>
    </row>
    <row r="115" spans="1:7" s="89" customFormat="1" hidden="1">
      <c r="A115" s="351"/>
      <c r="B115" s="87"/>
      <c r="C115" s="87"/>
      <c r="D115" s="205"/>
      <c r="E115" s="87"/>
      <c r="F115" s="68">
        <f t="shared" si="3"/>
        <v>0</v>
      </c>
      <c r="G115" s="89" t="s">
        <v>193</v>
      </c>
    </row>
    <row r="116" spans="1:7" s="89" customFormat="1" hidden="1">
      <c r="A116" s="351"/>
      <c r="B116" s="87"/>
      <c r="C116" s="87"/>
      <c r="D116" s="205"/>
      <c r="E116" s="87"/>
      <c r="F116" s="68">
        <f t="shared" si="3"/>
        <v>0</v>
      </c>
      <c r="G116" s="89" t="s">
        <v>193</v>
      </c>
    </row>
    <row r="117" spans="1:7" s="89" customFormat="1" hidden="1">
      <c r="A117" s="351"/>
      <c r="B117" s="87"/>
      <c r="C117" s="87"/>
      <c r="D117" s="205"/>
      <c r="E117" s="87"/>
      <c r="F117" s="68">
        <f t="shared" si="3"/>
        <v>0</v>
      </c>
      <c r="G117" s="89" t="s">
        <v>193</v>
      </c>
    </row>
    <row r="118" spans="1:7" s="89" customFormat="1" hidden="1">
      <c r="A118" s="351"/>
      <c r="B118" s="87"/>
      <c r="C118" s="87"/>
      <c r="D118" s="205"/>
      <c r="E118" s="87"/>
      <c r="F118" s="68">
        <f t="shared" si="3"/>
        <v>0</v>
      </c>
      <c r="G118" s="89" t="s">
        <v>193</v>
      </c>
    </row>
    <row r="119" spans="1:7" s="89" customFormat="1" hidden="1">
      <c r="A119" s="351"/>
      <c r="B119" s="87"/>
      <c r="C119" s="87"/>
      <c r="D119" s="205"/>
      <c r="E119" s="87"/>
      <c r="F119" s="68">
        <f t="shared" si="3"/>
        <v>0</v>
      </c>
      <c r="G119" s="89" t="s">
        <v>193</v>
      </c>
    </row>
    <row r="120" spans="1:7" s="89" customFormat="1" hidden="1">
      <c r="A120" s="351"/>
      <c r="B120" s="87"/>
      <c r="C120" s="87"/>
      <c r="D120" s="205"/>
      <c r="E120" s="87"/>
      <c r="F120" s="68">
        <f t="shared" si="3"/>
        <v>0</v>
      </c>
      <c r="G120" s="89" t="s">
        <v>193</v>
      </c>
    </row>
    <row r="121" spans="1:7" s="89" customFormat="1" hidden="1">
      <c r="A121" s="351"/>
      <c r="B121" s="87"/>
      <c r="C121" s="87"/>
      <c r="D121" s="205"/>
      <c r="E121" s="87"/>
      <c r="F121" s="68">
        <f t="shared" si="3"/>
        <v>0</v>
      </c>
      <c r="G121" s="89" t="s">
        <v>193</v>
      </c>
    </row>
    <row r="122" spans="1:7" s="89" customFormat="1" hidden="1">
      <c r="A122" s="351"/>
      <c r="B122" s="87"/>
      <c r="C122" s="87"/>
      <c r="D122" s="205"/>
      <c r="E122" s="87"/>
      <c r="F122" s="68">
        <f t="shared" si="3"/>
        <v>0</v>
      </c>
      <c r="G122" s="89" t="s">
        <v>193</v>
      </c>
    </row>
    <row r="123" spans="1:7" s="89" customFormat="1" hidden="1">
      <c r="A123" s="351"/>
      <c r="B123" s="87"/>
      <c r="C123" s="87"/>
      <c r="D123" s="205"/>
      <c r="E123" s="87"/>
      <c r="F123" s="68">
        <f t="shared" si="3"/>
        <v>0</v>
      </c>
      <c r="G123" s="89" t="s">
        <v>193</v>
      </c>
    </row>
    <row r="124" spans="1:7" s="89" customFormat="1" hidden="1">
      <c r="A124" s="351"/>
      <c r="B124" s="87"/>
      <c r="C124" s="87"/>
      <c r="D124" s="205"/>
      <c r="E124" s="87"/>
      <c r="F124" s="68">
        <f t="shared" si="3"/>
        <v>0</v>
      </c>
      <c r="G124" s="89" t="s">
        <v>193</v>
      </c>
    </row>
    <row r="125" spans="1:7" s="89" customFormat="1" hidden="1">
      <c r="A125" s="351"/>
      <c r="B125" s="87"/>
      <c r="C125" s="87"/>
      <c r="D125" s="205"/>
      <c r="E125" s="87"/>
      <c r="F125" s="68">
        <f t="shared" si="3"/>
        <v>0</v>
      </c>
      <c r="G125" s="89" t="s">
        <v>193</v>
      </c>
    </row>
    <row r="126" spans="1:7" s="89" customFormat="1" hidden="1">
      <c r="A126" s="351"/>
      <c r="B126" s="87"/>
      <c r="C126" s="87"/>
      <c r="D126" s="205"/>
      <c r="E126" s="87"/>
      <c r="F126" s="68">
        <f t="shared" si="3"/>
        <v>0</v>
      </c>
      <c r="G126" s="89" t="s">
        <v>193</v>
      </c>
    </row>
    <row r="127" spans="1:7" s="89" customFormat="1" hidden="1">
      <c r="A127" s="351"/>
      <c r="B127" s="87"/>
      <c r="C127" s="87"/>
      <c r="D127" s="205"/>
      <c r="E127" s="87"/>
      <c r="F127" s="68">
        <f t="shared" si="3"/>
        <v>0</v>
      </c>
      <c r="G127" s="89" t="s">
        <v>193</v>
      </c>
    </row>
    <row r="128" spans="1:7" s="89" customFormat="1" hidden="1">
      <c r="A128" s="351"/>
      <c r="B128" s="87"/>
      <c r="C128" s="87"/>
      <c r="D128" s="205"/>
      <c r="E128" s="87"/>
      <c r="F128" s="68">
        <f t="shared" si="3"/>
        <v>0</v>
      </c>
      <c r="G128" s="89" t="s">
        <v>193</v>
      </c>
    </row>
    <row r="129" spans="1:9" s="89" customFormat="1" hidden="1">
      <c r="A129" s="351"/>
      <c r="B129" s="87"/>
      <c r="C129" s="87"/>
      <c r="D129" s="205"/>
      <c r="E129" s="87"/>
      <c r="F129" s="68">
        <f t="shared" si="3"/>
        <v>0</v>
      </c>
      <c r="G129" s="89" t="s">
        <v>193</v>
      </c>
    </row>
    <row r="130" spans="1:9" s="89" customFormat="1" hidden="1">
      <c r="A130" s="351"/>
      <c r="B130" s="87"/>
      <c r="C130" s="87"/>
      <c r="D130" s="205"/>
      <c r="E130" s="87"/>
      <c r="F130" s="68">
        <f t="shared" si="3"/>
        <v>0</v>
      </c>
      <c r="G130" s="89" t="s">
        <v>193</v>
      </c>
    </row>
    <row r="131" spans="1:9" s="89" customFormat="1" hidden="1">
      <c r="A131" s="351"/>
      <c r="B131" s="87"/>
      <c r="C131" s="87"/>
      <c r="D131" s="205"/>
      <c r="E131" s="87"/>
      <c r="F131" s="68">
        <f t="shared" si="3"/>
        <v>0</v>
      </c>
      <c r="G131" s="89" t="s">
        <v>193</v>
      </c>
    </row>
    <row r="132" spans="1:9" s="89" customFormat="1" hidden="1">
      <c r="A132" s="351"/>
      <c r="B132" s="87"/>
      <c r="C132" s="87"/>
      <c r="D132" s="205"/>
      <c r="E132" s="87"/>
      <c r="F132" s="68">
        <f t="shared" si="3"/>
        <v>0</v>
      </c>
      <c r="G132" s="89" t="s">
        <v>193</v>
      </c>
    </row>
    <row r="133" spans="1:9" s="89" customFormat="1" hidden="1">
      <c r="A133" s="351"/>
      <c r="B133" s="87"/>
      <c r="C133" s="87"/>
      <c r="D133" s="205"/>
      <c r="E133" s="87"/>
      <c r="F133" s="68">
        <f t="shared" ref="F133:F134" si="4">ROUND(+B133*D133*E133,2)</f>
        <v>0</v>
      </c>
      <c r="G133" s="89" t="s">
        <v>193</v>
      </c>
    </row>
    <row r="134" spans="1:9" s="89" customFormat="1">
      <c r="A134" s="351"/>
      <c r="B134" s="87"/>
      <c r="C134" s="87"/>
      <c r="D134" s="205"/>
      <c r="E134" s="87"/>
      <c r="F134" s="215">
        <f t="shared" si="4"/>
        <v>0</v>
      </c>
      <c r="G134" s="89" t="s">
        <v>193</v>
      </c>
    </row>
    <row r="135" spans="1:9" s="89" customFormat="1">
      <c r="A135" s="351"/>
      <c r="B135" s="78"/>
      <c r="C135" s="78"/>
      <c r="D135" s="103"/>
      <c r="E135" s="172" t="s">
        <v>194</v>
      </c>
      <c r="F135" s="224">
        <f>ROUND(SUBTOTAL(109,F5:F134),2)</f>
        <v>0</v>
      </c>
      <c r="G135" s="89" t="s">
        <v>193</v>
      </c>
      <c r="I135" s="349" t="s">
        <v>210</v>
      </c>
    </row>
    <row r="136" spans="1:9" s="89" customFormat="1">
      <c r="A136" s="351"/>
      <c r="B136" s="78"/>
      <c r="C136" s="78"/>
      <c r="D136" s="116"/>
      <c r="E136" s="78"/>
      <c r="F136" s="220"/>
      <c r="G136" s="89" t="s">
        <v>196</v>
      </c>
    </row>
    <row r="137" spans="1:9" s="89" customFormat="1">
      <c r="A137" s="351"/>
      <c r="B137" s="87"/>
      <c r="C137" s="87"/>
      <c r="D137" s="205"/>
      <c r="E137" s="87"/>
      <c r="F137" s="68">
        <f t="shared" ref="F137:F168" si="5">ROUND(+B137*D137*E137,2)</f>
        <v>0</v>
      </c>
      <c r="G137" s="89" t="s">
        <v>196</v>
      </c>
    </row>
    <row r="138" spans="1:9" s="89" customFormat="1">
      <c r="A138" s="351"/>
      <c r="B138" s="87"/>
      <c r="C138" s="87"/>
      <c r="D138" s="205"/>
      <c r="E138" s="87"/>
      <c r="F138" s="68">
        <f t="shared" si="5"/>
        <v>0</v>
      </c>
      <c r="G138" s="89" t="s">
        <v>196</v>
      </c>
    </row>
    <row r="139" spans="1:9" s="89" customFormat="1" hidden="1">
      <c r="A139" s="351"/>
      <c r="B139" s="87"/>
      <c r="C139" s="87"/>
      <c r="D139" s="205"/>
      <c r="E139" s="87"/>
      <c r="F139" s="68">
        <f t="shared" si="5"/>
        <v>0</v>
      </c>
      <c r="G139" s="89" t="s">
        <v>196</v>
      </c>
    </row>
    <row r="140" spans="1:9" s="89" customFormat="1" hidden="1">
      <c r="A140" s="351"/>
      <c r="B140" s="87"/>
      <c r="C140" s="87"/>
      <c r="D140" s="205"/>
      <c r="E140" s="87"/>
      <c r="F140" s="68">
        <f t="shared" si="5"/>
        <v>0</v>
      </c>
      <c r="G140" s="89" t="s">
        <v>196</v>
      </c>
    </row>
    <row r="141" spans="1:9" s="89" customFormat="1" hidden="1">
      <c r="A141" s="351"/>
      <c r="B141" s="87"/>
      <c r="C141" s="87"/>
      <c r="D141" s="205"/>
      <c r="E141" s="87"/>
      <c r="F141" s="68">
        <f t="shared" si="5"/>
        <v>0</v>
      </c>
      <c r="G141" s="89" t="s">
        <v>196</v>
      </c>
    </row>
    <row r="142" spans="1:9" s="89" customFormat="1" hidden="1">
      <c r="A142" s="351"/>
      <c r="B142" s="87"/>
      <c r="C142" s="87"/>
      <c r="D142" s="205"/>
      <c r="E142" s="87"/>
      <c r="F142" s="68">
        <f t="shared" si="5"/>
        <v>0</v>
      </c>
      <c r="G142" s="89" t="s">
        <v>196</v>
      </c>
    </row>
    <row r="143" spans="1:9" s="89" customFormat="1" hidden="1">
      <c r="A143" s="351"/>
      <c r="B143" s="87"/>
      <c r="C143" s="87"/>
      <c r="D143" s="205"/>
      <c r="E143" s="87"/>
      <c r="F143" s="68">
        <f t="shared" si="5"/>
        <v>0</v>
      </c>
      <c r="G143" s="89" t="s">
        <v>196</v>
      </c>
    </row>
    <row r="144" spans="1:9" s="89" customFormat="1" hidden="1">
      <c r="A144" s="351"/>
      <c r="B144" s="87"/>
      <c r="C144" s="87"/>
      <c r="D144" s="205"/>
      <c r="E144" s="87"/>
      <c r="F144" s="68">
        <f t="shared" si="5"/>
        <v>0</v>
      </c>
      <c r="G144" s="89" t="s">
        <v>196</v>
      </c>
    </row>
    <row r="145" spans="1:7" s="89" customFormat="1" hidden="1">
      <c r="A145" s="351"/>
      <c r="B145" s="87"/>
      <c r="C145" s="87"/>
      <c r="D145" s="205"/>
      <c r="E145" s="87"/>
      <c r="F145" s="68">
        <f t="shared" si="5"/>
        <v>0</v>
      </c>
      <c r="G145" s="89" t="s">
        <v>196</v>
      </c>
    </row>
    <row r="146" spans="1:7" s="89" customFormat="1" hidden="1">
      <c r="A146" s="351"/>
      <c r="B146" s="87"/>
      <c r="C146" s="87"/>
      <c r="D146" s="205"/>
      <c r="E146" s="87"/>
      <c r="F146" s="68">
        <f t="shared" si="5"/>
        <v>0</v>
      </c>
      <c r="G146" s="89" t="s">
        <v>196</v>
      </c>
    </row>
    <row r="147" spans="1:7" s="89" customFormat="1" hidden="1">
      <c r="A147" s="351"/>
      <c r="B147" s="87"/>
      <c r="C147" s="87"/>
      <c r="D147" s="205"/>
      <c r="E147" s="87"/>
      <c r="F147" s="68">
        <f t="shared" si="5"/>
        <v>0</v>
      </c>
      <c r="G147" s="89" t="s">
        <v>196</v>
      </c>
    </row>
    <row r="148" spans="1:7" s="89" customFormat="1" hidden="1">
      <c r="A148" s="351"/>
      <c r="B148" s="87"/>
      <c r="C148" s="87"/>
      <c r="D148" s="205"/>
      <c r="E148" s="87"/>
      <c r="F148" s="68">
        <f t="shared" si="5"/>
        <v>0</v>
      </c>
      <c r="G148" s="89" t="s">
        <v>196</v>
      </c>
    </row>
    <row r="149" spans="1:7" s="89" customFormat="1" hidden="1">
      <c r="A149" s="351"/>
      <c r="B149" s="87"/>
      <c r="C149" s="87"/>
      <c r="D149" s="205"/>
      <c r="E149" s="87"/>
      <c r="F149" s="68">
        <f t="shared" si="5"/>
        <v>0</v>
      </c>
      <c r="G149" s="89" t="s">
        <v>196</v>
      </c>
    </row>
    <row r="150" spans="1:7" s="89" customFormat="1" hidden="1">
      <c r="A150" s="351"/>
      <c r="B150" s="87"/>
      <c r="C150" s="87"/>
      <c r="D150" s="205"/>
      <c r="E150" s="87"/>
      <c r="F150" s="68">
        <f t="shared" si="5"/>
        <v>0</v>
      </c>
      <c r="G150" s="89" t="s">
        <v>196</v>
      </c>
    </row>
    <row r="151" spans="1:7" s="89" customFormat="1" hidden="1">
      <c r="A151" s="351"/>
      <c r="B151" s="87"/>
      <c r="C151" s="87"/>
      <c r="D151" s="205"/>
      <c r="E151" s="87"/>
      <c r="F151" s="68">
        <f t="shared" si="5"/>
        <v>0</v>
      </c>
      <c r="G151" s="89" t="s">
        <v>196</v>
      </c>
    </row>
    <row r="152" spans="1:7" s="89" customFormat="1" hidden="1">
      <c r="A152" s="351"/>
      <c r="B152" s="87"/>
      <c r="C152" s="87"/>
      <c r="D152" s="205"/>
      <c r="E152" s="87"/>
      <c r="F152" s="68">
        <f t="shared" si="5"/>
        <v>0</v>
      </c>
      <c r="G152" s="89" t="s">
        <v>196</v>
      </c>
    </row>
    <row r="153" spans="1:7" s="89" customFormat="1" hidden="1">
      <c r="A153" s="351"/>
      <c r="B153" s="87"/>
      <c r="C153" s="87"/>
      <c r="D153" s="205"/>
      <c r="E153" s="87"/>
      <c r="F153" s="68">
        <f t="shared" si="5"/>
        <v>0</v>
      </c>
      <c r="G153" s="89" t="s">
        <v>196</v>
      </c>
    </row>
    <row r="154" spans="1:7" s="89" customFormat="1" hidden="1">
      <c r="A154" s="351"/>
      <c r="B154" s="87"/>
      <c r="C154" s="87"/>
      <c r="D154" s="205"/>
      <c r="E154" s="87"/>
      <c r="F154" s="68">
        <f t="shared" si="5"/>
        <v>0</v>
      </c>
      <c r="G154" s="89" t="s">
        <v>196</v>
      </c>
    </row>
    <row r="155" spans="1:7" s="89" customFormat="1" hidden="1">
      <c r="A155" s="351"/>
      <c r="B155" s="87"/>
      <c r="C155" s="87"/>
      <c r="D155" s="205"/>
      <c r="E155" s="87"/>
      <c r="F155" s="68">
        <f t="shared" si="5"/>
        <v>0</v>
      </c>
      <c r="G155" s="89" t="s">
        <v>196</v>
      </c>
    </row>
    <row r="156" spans="1:7" s="89" customFormat="1" hidden="1">
      <c r="A156" s="351"/>
      <c r="B156" s="87"/>
      <c r="C156" s="87"/>
      <c r="D156" s="205"/>
      <c r="E156" s="87"/>
      <c r="F156" s="68">
        <f t="shared" si="5"/>
        <v>0</v>
      </c>
      <c r="G156" s="89" t="s">
        <v>196</v>
      </c>
    </row>
    <row r="157" spans="1:7" s="89" customFormat="1" hidden="1">
      <c r="A157" s="351"/>
      <c r="B157" s="87"/>
      <c r="C157" s="87"/>
      <c r="D157" s="205"/>
      <c r="E157" s="87"/>
      <c r="F157" s="68">
        <f t="shared" si="5"/>
        <v>0</v>
      </c>
      <c r="G157" s="89" t="s">
        <v>196</v>
      </c>
    </row>
    <row r="158" spans="1:7" s="89" customFormat="1" hidden="1">
      <c r="A158" s="351"/>
      <c r="B158" s="87"/>
      <c r="C158" s="87"/>
      <c r="D158" s="205"/>
      <c r="E158" s="87"/>
      <c r="F158" s="68">
        <f t="shared" si="5"/>
        <v>0</v>
      </c>
      <c r="G158" s="89" t="s">
        <v>196</v>
      </c>
    </row>
    <row r="159" spans="1:7" s="89" customFormat="1" hidden="1">
      <c r="A159" s="351"/>
      <c r="B159" s="87"/>
      <c r="C159" s="87"/>
      <c r="D159" s="205"/>
      <c r="E159" s="87"/>
      <c r="F159" s="68">
        <f t="shared" si="5"/>
        <v>0</v>
      </c>
      <c r="G159" s="89" t="s">
        <v>196</v>
      </c>
    </row>
    <row r="160" spans="1:7" s="89" customFormat="1" hidden="1">
      <c r="A160" s="351"/>
      <c r="B160" s="87"/>
      <c r="C160" s="87"/>
      <c r="D160" s="205"/>
      <c r="E160" s="87"/>
      <c r="F160" s="68">
        <f t="shared" si="5"/>
        <v>0</v>
      </c>
      <c r="G160" s="89" t="s">
        <v>196</v>
      </c>
    </row>
    <row r="161" spans="1:7" s="89" customFormat="1" hidden="1">
      <c r="A161" s="351"/>
      <c r="B161" s="87"/>
      <c r="C161" s="87"/>
      <c r="D161" s="205"/>
      <c r="E161" s="87"/>
      <c r="F161" s="68">
        <f t="shared" si="5"/>
        <v>0</v>
      </c>
      <c r="G161" s="89" t="s">
        <v>196</v>
      </c>
    </row>
    <row r="162" spans="1:7" s="89" customFormat="1" hidden="1">
      <c r="A162" s="351"/>
      <c r="B162" s="87"/>
      <c r="C162" s="87"/>
      <c r="D162" s="205"/>
      <c r="E162" s="87"/>
      <c r="F162" s="68">
        <f t="shared" si="5"/>
        <v>0</v>
      </c>
      <c r="G162" s="89" t="s">
        <v>196</v>
      </c>
    </row>
    <row r="163" spans="1:7" s="89" customFormat="1" hidden="1">
      <c r="A163" s="351"/>
      <c r="B163" s="87"/>
      <c r="C163" s="87"/>
      <c r="D163" s="205"/>
      <c r="E163" s="87"/>
      <c r="F163" s="68">
        <f t="shared" si="5"/>
        <v>0</v>
      </c>
      <c r="G163" s="89" t="s">
        <v>196</v>
      </c>
    </row>
    <row r="164" spans="1:7" s="89" customFormat="1" hidden="1">
      <c r="A164" s="351"/>
      <c r="B164" s="87"/>
      <c r="C164" s="87"/>
      <c r="D164" s="205"/>
      <c r="E164" s="87"/>
      <c r="F164" s="68">
        <f t="shared" si="5"/>
        <v>0</v>
      </c>
      <c r="G164" s="89" t="s">
        <v>196</v>
      </c>
    </row>
    <row r="165" spans="1:7" s="89" customFormat="1" hidden="1">
      <c r="A165" s="351"/>
      <c r="B165" s="87"/>
      <c r="C165" s="87"/>
      <c r="D165" s="205"/>
      <c r="E165" s="87"/>
      <c r="F165" s="68">
        <f t="shared" si="5"/>
        <v>0</v>
      </c>
      <c r="G165" s="89" t="s">
        <v>196</v>
      </c>
    </row>
    <row r="166" spans="1:7" s="89" customFormat="1" hidden="1">
      <c r="A166" s="351"/>
      <c r="B166" s="87"/>
      <c r="C166" s="87"/>
      <c r="D166" s="205"/>
      <c r="E166" s="87"/>
      <c r="F166" s="68">
        <f t="shared" si="5"/>
        <v>0</v>
      </c>
      <c r="G166" s="89" t="s">
        <v>196</v>
      </c>
    </row>
    <row r="167" spans="1:7" s="89" customFormat="1" hidden="1">
      <c r="A167" s="351"/>
      <c r="B167" s="87"/>
      <c r="C167" s="87"/>
      <c r="D167" s="205"/>
      <c r="E167" s="87"/>
      <c r="F167" s="68">
        <f t="shared" si="5"/>
        <v>0</v>
      </c>
      <c r="G167" s="89" t="s">
        <v>196</v>
      </c>
    </row>
    <row r="168" spans="1:7" s="89" customFormat="1" hidden="1">
      <c r="A168" s="351"/>
      <c r="B168" s="87"/>
      <c r="C168" s="87"/>
      <c r="D168" s="205"/>
      <c r="E168" s="87"/>
      <c r="F168" s="68">
        <f t="shared" si="5"/>
        <v>0</v>
      </c>
      <c r="G168" s="89" t="s">
        <v>196</v>
      </c>
    </row>
    <row r="169" spans="1:7" s="89" customFormat="1" hidden="1">
      <c r="A169" s="351"/>
      <c r="B169" s="87"/>
      <c r="C169" s="87"/>
      <c r="D169" s="205"/>
      <c r="E169" s="87"/>
      <c r="F169" s="68">
        <f t="shared" ref="F169:F200" si="6">ROUND(+B169*D169*E169,2)</f>
        <v>0</v>
      </c>
      <c r="G169" s="89" t="s">
        <v>196</v>
      </c>
    </row>
    <row r="170" spans="1:7" s="89" customFormat="1" hidden="1">
      <c r="A170" s="351"/>
      <c r="B170" s="87"/>
      <c r="C170" s="87"/>
      <c r="D170" s="205"/>
      <c r="E170" s="87"/>
      <c r="F170" s="68">
        <f t="shared" si="6"/>
        <v>0</v>
      </c>
      <c r="G170" s="89" t="s">
        <v>196</v>
      </c>
    </row>
    <row r="171" spans="1:7" s="89" customFormat="1" hidden="1">
      <c r="A171" s="351"/>
      <c r="B171" s="87"/>
      <c r="C171" s="87"/>
      <c r="D171" s="205"/>
      <c r="E171" s="87"/>
      <c r="F171" s="68">
        <f t="shared" si="6"/>
        <v>0</v>
      </c>
      <c r="G171" s="89" t="s">
        <v>196</v>
      </c>
    </row>
    <row r="172" spans="1:7" s="89" customFormat="1" hidden="1">
      <c r="A172" s="351"/>
      <c r="B172" s="87"/>
      <c r="C172" s="87"/>
      <c r="D172" s="205"/>
      <c r="E172" s="87"/>
      <c r="F172" s="68">
        <f t="shared" si="6"/>
        <v>0</v>
      </c>
      <c r="G172" s="89" t="s">
        <v>196</v>
      </c>
    </row>
    <row r="173" spans="1:7" s="89" customFormat="1" hidden="1">
      <c r="A173" s="351"/>
      <c r="B173" s="87"/>
      <c r="C173" s="87"/>
      <c r="D173" s="205"/>
      <c r="E173" s="87"/>
      <c r="F173" s="68">
        <f t="shared" si="6"/>
        <v>0</v>
      </c>
      <c r="G173" s="89" t="s">
        <v>196</v>
      </c>
    </row>
    <row r="174" spans="1:7" s="89" customFormat="1" hidden="1">
      <c r="A174" s="351"/>
      <c r="B174" s="87"/>
      <c r="C174" s="87"/>
      <c r="D174" s="205"/>
      <c r="E174" s="87"/>
      <c r="F174" s="68">
        <f t="shared" si="6"/>
        <v>0</v>
      </c>
      <c r="G174" s="89" t="s">
        <v>196</v>
      </c>
    </row>
    <row r="175" spans="1:7" s="89" customFormat="1" hidden="1">
      <c r="A175" s="351"/>
      <c r="B175" s="87"/>
      <c r="C175" s="87"/>
      <c r="D175" s="205"/>
      <c r="E175" s="87"/>
      <c r="F175" s="68">
        <f t="shared" si="6"/>
        <v>0</v>
      </c>
      <c r="G175" s="89" t="s">
        <v>196</v>
      </c>
    </row>
    <row r="176" spans="1:7" s="89" customFormat="1" hidden="1">
      <c r="A176" s="351"/>
      <c r="B176" s="87"/>
      <c r="C176" s="87"/>
      <c r="D176" s="205"/>
      <c r="E176" s="87"/>
      <c r="F176" s="68">
        <f t="shared" si="6"/>
        <v>0</v>
      </c>
      <c r="G176" s="89" t="s">
        <v>196</v>
      </c>
    </row>
    <row r="177" spans="1:7" s="89" customFormat="1" hidden="1">
      <c r="A177" s="351"/>
      <c r="B177" s="87"/>
      <c r="C177" s="87"/>
      <c r="D177" s="205"/>
      <c r="E177" s="87"/>
      <c r="F177" s="68">
        <f t="shared" si="6"/>
        <v>0</v>
      </c>
      <c r="G177" s="89" t="s">
        <v>196</v>
      </c>
    </row>
    <row r="178" spans="1:7" s="89" customFormat="1" hidden="1">
      <c r="A178" s="351"/>
      <c r="B178" s="87"/>
      <c r="C178" s="87"/>
      <c r="D178" s="205"/>
      <c r="E178" s="87"/>
      <c r="F178" s="68">
        <f t="shared" si="6"/>
        <v>0</v>
      </c>
      <c r="G178" s="89" t="s">
        <v>196</v>
      </c>
    </row>
    <row r="179" spans="1:7" s="89" customFormat="1" hidden="1">
      <c r="A179" s="351"/>
      <c r="B179" s="87"/>
      <c r="C179" s="87"/>
      <c r="D179" s="205"/>
      <c r="E179" s="87"/>
      <c r="F179" s="68">
        <f t="shared" si="6"/>
        <v>0</v>
      </c>
      <c r="G179" s="89" t="s">
        <v>196</v>
      </c>
    </row>
    <row r="180" spans="1:7" s="89" customFormat="1" hidden="1">
      <c r="A180" s="351"/>
      <c r="B180" s="87"/>
      <c r="C180" s="87"/>
      <c r="D180" s="205"/>
      <c r="E180" s="87"/>
      <c r="F180" s="68">
        <f t="shared" si="6"/>
        <v>0</v>
      </c>
      <c r="G180" s="89" t="s">
        <v>196</v>
      </c>
    </row>
    <row r="181" spans="1:7" s="89" customFormat="1" hidden="1">
      <c r="A181" s="351"/>
      <c r="B181" s="87"/>
      <c r="C181" s="87"/>
      <c r="D181" s="205"/>
      <c r="E181" s="87"/>
      <c r="F181" s="68">
        <f t="shared" si="6"/>
        <v>0</v>
      </c>
      <c r="G181" s="89" t="s">
        <v>196</v>
      </c>
    </row>
    <row r="182" spans="1:7" s="89" customFormat="1" hidden="1">
      <c r="A182" s="351"/>
      <c r="B182" s="87"/>
      <c r="C182" s="87"/>
      <c r="D182" s="205"/>
      <c r="E182" s="87"/>
      <c r="F182" s="68">
        <f t="shared" si="6"/>
        <v>0</v>
      </c>
      <c r="G182" s="89" t="s">
        <v>196</v>
      </c>
    </row>
    <row r="183" spans="1:7" s="89" customFormat="1" hidden="1">
      <c r="A183" s="351"/>
      <c r="B183" s="87"/>
      <c r="C183" s="87"/>
      <c r="D183" s="205"/>
      <c r="E183" s="87"/>
      <c r="F183" s="68">
        <f t="shared" si="6"/>
        <v>0</v>
      </c>
      <c r="G183" s="89" t="s">
        <v>196</v>
      </c>
    </row>
    <row r="184" spans="1:7" s="89" customFormat="1" hidden="1">
      <c r="A184" s="351"/>
      <c r="B184" s="87"/>
      <c r="C184" s="87"/>
      <c r="D184" s="205"/>
      <c r="E184" s="87"/>
      <c r="F184" s="68">
        <f t="shared" si="6"/>
        <v>0</v>
      </c>
      <c r="G184" s="89" t="s">
        <v>196</v>
      </c>
    </row>
    <row r="185" spans="1:7" s="89" customFormat="1" hidden="1">
      <c r="A185" s="351"/>
      <c r="B185" s="87"/>
      <c r="C185" s="87"/>
      <c r="D185" s="205"/>
      <c r="E185" s="87"/>
      <c r="F185" s="68">
        <f t="shared" si="6"/>
        <v>0</v>
      </c>
      <c r="G185" s="89" t="s">
        <v>196</v>
      </c>
    </row>
    <row r="186" spans="1:7" s="89" customFormat="1" hidden="1">
      <c r="A186" s="351"/>
      <c r="B186" s="87"/>
      <c r="C186" s="87"/>
      <c r="D186" s="205"/>
      <c r="E186" s="87"/>
      <c r="F186" s="68">
        <f t="shared" si="6"/>
        <v>0</v>
      </c>
      <c r="G186" s="89" t="s">
        <v>196</v>
      </c>
    </row>
    <row r="187" spans="1:7" s="89" customFormat="1" hidden="1">
      <c r="A187" s="351"/>
      <c r="B187" s="87"/>
      <c r="C187" s="87"/>
      <c r="D187" s="205"/>
      <c r="E187" s="87"/>
      <c r="F187" s="68">
        <f t="shared" si="6"/>
        <v>0</v>
      </c>
      <c r="G187" s="89" t="s">
        <v>196</v>
      </c>
    </row>
    <row r="188" spans="1:7" s="89" customFormat="1" hidden="1">
      <c r="A188" s="351"/>
      <c r="B188" s="87"/>
      <c r="C188" s="87"/>
      <c r="D188" s="205"/>
      <c r="E188" s="87"/>
      <c r="F188" s="68">
        <f t="shared" si="6"/>
        <v>0</v>
      </c>
      <c r="G188" s="89" t="s">
        <v>196</v>
      </c>
    </row>
    <row r="189" spans="1:7" s="89" customFormat="1" hidden="1">
      <c r="A189" s="351"/>
      <c r="B189" s="87"/>
      <c r="C189" s="87"/>
      <c r="D189" s="205"/>
      <c r="E189" s="87"/>
      <c r="F189" s="68">
        <f t="shared" si="6"/>
        <v>0</v>
      </c>
      <c r="G189" s="89" t="s">
        <v>196</v>
      </c>
    </row>
    <row r="190" spans="1:7" s="89" customFormat="1" hidden="1">
      <c r="A190" s="351"/>
      <c r="B190" s="87"/>
      <c r="C190" s="87"/>
      <c r="D190" s="205"/>
      <c r="E190" s="87"/>
      <c r="F190" s="68">
        <f t="shared" si="6"/>
        <v>0</v>
      </c>
      <c r="G190" s="89" t="s">
        <v>196</v>
      </c>
    </row>
    <row r="191" spans="1:7" s="89" customFormat="1" hidden="1">
      <c r="A191" s="351"/>
      <c r="B191" s="87"/>
      <c r="C191" s="87"/>
      <c r="D191" s="205"/>
      <c r="E191" s="87"/>
      <c r="F191" s="68">
        <f t="shared" si="6"/>
        <v>0</v>
      </c>
      <c r="G191" s="89" t="s">
        <v>196</v>
      </c>
    </row>
    <row r="192" spans="1:7" s="89" customFormat="1" hidden="1">
      <c r="A192" s="351"/>
      <c r="B192" s="87"/>
      <c r="C192" s="87"/>
      <c r="D192" s="205"/>
      <c r="E192" s="87"/>
      <c r="F192" s="68">
        <f t="shared" si="6"/>
        <v>0</v>
      </c>
      <c r="G192" s="89" t="s">
        <v>196</v>
      </c>
    </row>
    <row r="193" spans="1:7" s="89" customFormat="1" hidden="1">
      <c r="A193" s="351"/>
      <c r="B193" s="87"/>
      <c r="C193" s="87"/>
      <c r="D193" s="205"/>
      <c r="E193" s="87"/>
      <c r="F193" s="68">
        <f t="shared" si="6"/>
        <v>0</v>
      </c>
      <c r="G193" s="89" t="s">
        <v>196</v>
      </c>
    </row>
    <row r="194" spans="1:7" s="89" customFormat="1" hidden="1">
      <c r="A194" s="351"/>
      <c r="B194" s="87"/>
      <c r="C194" s="87"/>
      <c r="D194" s="205"/>
      <c r="E194" s="87"/>
      <c r="F194" s="68">
        <f t="shared" si="6"/>
        <v>0</v>
      </c>
      <c r="G194" s="89" t="s">
        <v>196</v>
      </c>
    </row>
    <row r="195" spans="1:7" s="89" customFormat="1" hidden="1">
      <c r="A195" s="351"/>
      <c r="B195" s="87"/>
      <c r="C195" s="87"/>
      <c r="D195" s="205"/>
      <c r="E195" s="87"/>
      <c r="F195" s="68">
        <f t="shared" si="6"/>
        <v>0</v>
      </c>
      <c r="G195" s="89" t="s">
        <v>196</v>
      </c>
    </row>
    <row r="196" spans="1:7" s="89" customFormat="1" hidden="1">
      <c r="A196" s="351"/>
      <c r="B196" s="87"/>
      <c r="C196" s="87"/>
      <c r="D196" s="205"/>
      <c r="E196" s="87"/>
      <c r="F196" s="68">
        <f t="shared" si="6"/>
        <v>0</v>
      </c>
      <c r="G196" s="89" t="s">
        <v>196</v>
      </c>
    </row>
    <row r="197" spans="1:7" s="89" customFormat="1" hidden="1">
      <c r="A197" s="351"/>
      <c r="B197" s="87"/>
      <c r="C197" s="87"/>
      <c r="D197" s="205"/>
      <c r="E197" s="87"/>
      <c r="F197" s="68">
        <f t="shared" si="6"/>
        <v>0</v>
      </c>
      <c r="G197" s="89" t="s">
        <v>196</v>
      </c>
    </row>
    <row r="198" spans="1:7" s="89" customFormat="1" hidden="1">
      <c r="A198" s="351"/>
      <c r="B198" s="87"/>
      <c r="C198" s="87"/>
      <c r="D198" s="205"/>
      <c r="E198" s="87"/>
      <c r="F198" s="68">
        <f t="shared" si="6"/>
        <v>0</v>
      </c>
      <c r="G198" s="89" t="s">
        <v>196</v>
      </c>
    </row>
    <row r="199" spans="1:7" s="89" customFormat="1" hidden="1">
      <c r="A199" s="351"/>
      <c r="B199" s="87"/>
      <c r="C199" s="87"/>
      <c r="D199" s="205"/>
      <c r="E199" s="87"/>
      <c r="F199" s="68">
        <f t="shared" si="6"/>
        <v>0</v>
      </c>
      <c r="G199" s="89" t="s">
        <v>196</v>
      </c>
    </row>
    <row r="200" spans="1:7" s="89" customFormat="1" hidden="1">
      <c r="A200" s="351"/>
      <c r="B200" s="87"/>
      <c r="C200" s="87"/>
      <c r="D200" s="205"/>
      <c r="E200" s="87"/>
      <c r="F200" s="68">
        <f t="shared" si="6"/>
        <v>0</v>
      </c>
      <c r="G200" s="89" t="s">
        <v>196</v>
      </c>
    </row>
    <row r="201" spans="1:7" s="89" customFormat="1" hidden="1">
      <c r="A201" s="351"/>
      <c r="B201" s="87"/>
      <c r="C201" s="87"/>
      <c r="D201" s="205"/>
      <c r="E201" s="87"/>
      <c r="F201" s="68">
        <f t="shared" ref="F201:F232" si="7">ROUND(+B201*D201*E201,2)</f>
        <v>0</v>
      </c>
      <c r="G201" s="89" t="s">
        <v>196</v>
      </c>
    </row>
    <row r="202" spans="1:7" s="89" customFormat="1" hidden="1">
      <c r="A202" s="351"/>
      <c r="B202" s="87"/>
      <c r="C202" s="87"/>
      <c r="D202" s="205"/>
      <c r="E202" s="87"/>
      <c r="F202" s="68">
        <f t="shared" si="7"/>
        <v>0</v>
      </c>
      <c r="G202" s="89" t="s">
        <v>196</v>
      </c>
    </row>
    <row r="203" spans="1:7" s="89" customFormat="1" hidden="1">
      <c r="A203" s="351"/>
      <c r="B203" s="87"/>
      <c r="C203" s="87"/>
      <c r="D203" s="205"/>
      <c r="E203" s="87"/>
      <c r="F203" s="68">
        <f t="shared" si="7"/>
        <v>0</v>
      </c>
      <c r="G203" s="89" t="s">
        <v>196</v>
      </c>
    </row>
    <row r="204" spans="1:7" s="89" customFormat="1" hidden="1">
      <c r="A204" s="351"/>
      <c r="B204" s="87"/>
      <c r="C204" s="87"/>
      <c r="D204" s="205"/>
      <c r="E204" s="87"/>
      <c r="F204" s="68">
        <f t="shared" si="7"/>
        <v>0</v>
      </c>
      <c r="G204" s="89" t="s">
        <v>196</v>
      </c>
    </row>
    <row r="205" spans="1:7" s="89" customFormat="1" hidden="1">
      <c r="A205" s="351"/>
      <c r="B205" s="87"/>
      <c r="C205" s="87"/>
      <c r="D205" s="205"/>
      <c r="E205" s="87"/>
      <c r="F205" s="68">
        <f t="shared" si="7"/>
        <v>0</v>
      </c>
      <c r="G205" s="89" t="s">
        <v>196</v>
      </c>
    </row>
    <row r="206" spans="1:7" s="89" customFormat="1" hidden="1">
      <c r="A206" s="351"/>
      <c r="B206" s="87"/>
      <c r="C206" s="87"/>
      <c r="D206" s="205"/>
      <c r="E206" s="87"/>
      <c r="F206" s="68">
        <f t="shared" si="7"/>
        <v>0</v>
      </c>
      <c r="G206" s="89" t="s">
        <v>196</v>
      </c>
    </row>
    <row r="207" spans="1:7" s="89" customFormat="1" hidden="1">
      <c r="A207" s="351"/>
      <c r="B207" s="87"/>
      <c r="C207" s="87"/>
      <c r="D207" s="205"/>
      <c r="E207" s="87"/>
      <c r="F207" s="68">
        <f t="shared" si="7"/>
        <v>0</v>
      </c>
      <c r="G207" s="89" t="s">
        <v>196</v>
      </c>
    </row>
    <row r="208" spans="1:7" s="89" customFormat="1" hidden="1">
      <c r="A208" s="351"/>
      <c r="B208" s="87"/>
      <c r="C208" s="87"/>
      <c r="D208" s="205"/>
      <c r="E208" s="87"/>
      <c r="F208" s="68">
        <f t="shared" si="7"/>
        <v>0</v>
      </c>
      <c r="G208" s="89" t="s">
        <v>196</v>
      </c>
    </row>
    <row r="209" spans="1:7" s="89" customFormat="1" hidden="1">
      <c r="A209" s="351"/>
      <c r="B209" s="87"/>
      <c r="C209" s="87"/>
      <c r="D209" s="205"/>
      <c r="E209" s="87"/>
      <c r="F209" s="68">
        <f t="shared" si="7"/>
        <v>0</v>
      </c>
      <c r="G209" s="89" t="s">
        <v>196</v>
      </c>
    </row>
    <row r="210" spans="1:7" s="89" customFormat="1" hidden="1">
      <c r="A210" s="351"/>
      <c r="B210" s="87"/>
      <c r="C210" s="87"/>
      <c r="D210" s="205"/>
      <c r="E210" s="87"/>
      <c r="F210" s="68">
        <f t="shared" si="7"/>
        <v>0</v>
      </c>
      <c r="G210" s="89" t="s">
        <v>196</v>
      </c>
    </row>
    <row r="211" spans="1:7" s="89" customFormat="1" hidden="1">
      <c r="A211" s="351"/>
      <c r="B211" s="87"/>
      <c r="C211" s="87"/>
      <c r="D211" s="205"/>
      <c r="E211" s="87"/>
      <c r="F211" s="68">
        <f t="shared" si="7"/>
        <v>0</v>
      </c>
      <c r="G211" s="89" t="s">
        <v>196</v>
      </c>
    </row>
    <row r="212" spans="1:7" s="89" customFormat="1" hidden="1">
      <c r="A212" s="351"/>
      <c r="B212" s="87"/>
      <c r="C212" s="87"/>
      <c r="D212" s="205"/>
      <c r="E212" s="87"/>
      <c r="F212" s="68">
        <f t="shared" si="7"/>
        <v>0</v>
      </c>
      <c r="G212" s="89" t="s">
        <v>196</v>
      </c>
    </row>
    <row r="213" spans="1:7" s="89" customFormat="1" hidden="1">
      <c r="A213" s="351"/>
      <c r="B213" s="87"/>
      <c r="C213" s="87"/>
      <c r="D213" s="205"/>
      <c r="E213" s="87"/>
      <c r="F213" s="68">
        <f t="shared" si="7"/>
        <v>0</v>
      </c>
      <c r="G213" s="89" t="s">
        <v>196</v>
      </c>
    </row>
    <row r="214" spans="1:7" s="89" customFormat="1" hidden="1">
      <c r="A214" s="351"/>
      <c r="B214" s="87"/>
      <c r="C214" s="87"/>
      <c r="D214" s="205"/>
      <c r="E214" s="87"/>
      <c r="F214" s="68">
        <f t="shared" si="7"/>
        <v>0</v>
      </c>
      <c r="G214" s="89" t="s">
        <v>196</v>
      </c>
    </row>
    <row r="215" spans="1:7" s="89" customFormat="1" hidden="1">
      <c r="A215" s="351"/>
      <c r="B215" s="87"/>
      <c r="C215" s="87"/>
      <c r="D215" s="205"/>
      <c r="E215" s="87"/>
      <c r="F215" s="68">
        <f t="shared" si="7"/>
        <v>0</v>
      </c>
      <c r="G215" s="89" t="s">
        <v>196</v>
      </c>
    </row>
    <row r="216" spans="1:7" s="89" customFormat="1" hidden="1">
      <c r="A216" s="351"/>
      <c r="B216" s="87"/>
      <c r="C216" s="87"/>
      <c r="D216" s="205"/>
      <c r="E216" s="87"/>
      <c r="F216" s="68">
        <f t="shared" si="7"/>
        <v>0</v>
      </c>
      <c r="G216" s="89" t="s">
        <v>196</v>
      </c>
    </row>
    <row r="217" spans="1:7" s="89" customFormat="1" hidden="1">
      <c r="A217" s="351"/>
      <c r="B217" s="87"/>
      <c r="C217" s="87"/>
      <c r="D217" s="205"/>
      <c r="E217" s="87"/>
      <c r="F217" s="68">
        <f t="shared" si="7"/>
        <v>0</v>
      </c>
      <c r="G217" s="89" t="s">
        <v>196</v>
      </c>
    </row>
    <row r="218" spans="1:7" s="89" customFormat="1" hidden="1">
      <c r="A218" s="351"/>
      <c r="B218" s="87"/>
      <c r="C218" s="87"/>
      <c r="D218" s="205"/>
      <c r="E218" s="87"/>
      <c r="F218" s="68">
        <f t="shared" si="7"/>
        <v>0</v>
      </c>
      <c r="G218" s="89" t="s">
        <v>196</v>
      </c>
    </row>
    <row r="219" spans="1:7" s="89" customFormat="1" hidden="1">
      <c r="A219" s="351"/>
      <c r="B219" s="87"/>
      <c r="C219" s="87"/>
      <c r="D219" s="205"/>
      <c r="E219" s="87"/>
      <c r="F219" s="68">
        <f t="shared" si="7"/>
        <v>0</v>
      </c>
      <c r="G219" s="89" t="s">
        <v>196</v>
      </c>
    </row>
    <row r="220" spans="1:7" s="89" customFormat="1" hidden="1">
      <c r="A220" s="351"/>
      <c r="B220" s="87"/>
      <c r="C220" s="87"/>
      <c r="D220" s="205"/>
      <c r="E220" s="87"/>
      <c r="F220" s="68">
        <f t="shared" si="7"/>
        <v>0</v>
      </c>
      <c r="G220" s="89" t="s">
        <v>196</v>
      </c>
    </row>
    <row r="221" spans="1:7" s="89" customFormat="1" hidden="1">
      <c r="A221" s="351"/>
      <c r="B221" s="87"/>
      <c r="C221" s="87"/>
      <c r="D221" s="205"/>
      <c r="E221" s="87"/>
      <c r="F221" s="68">
        <f t="shared" si="7"/>
        <v>0</v>
      </c>
      <c r="G221" s="89" t="s">
        <v>196</v>
      </c>
    </row>
    <row r="222" spans="1:7" s="89" customFormat="1" hidden="1">
      <c r="A222" s="351"/>
      <c r="B222" s="87"/>
      <c r="C222" s="87"/>
      <c r="D222" s="205"/>
      <c r="E222" s="87"/>
      <c r="F222" s="68">
        <f t="shared" si="7"/>
        <v>0</v>
      </c>
      <c r="G222" s="89" t="s">
        <v>196</v>
      </c>
    </row>
    <row r="223" spans="1:7" s="89" customFormat="1" hidden="1">
      <c r="A223" s="351"/>
      <c r="B223" s="87"/>
      <c r="C223" s="87"/>
      <c r="D223" s="205"/>
      <c r="E223" s="87"/>
      <c r="F223" s="68">
        <f t="shared" si="7"/>
        <v>0</v>
      </c>
      <c r="G223" s="89" t="s">
        <v>196</v>
      </c>
    </row>
    <row r="224" spans="1:7" s="89" customFormat="1" hidden="1">
      <c r="A224" s="351"/>
      <c r="B224" s="87"/>
      <c r="C224" s="87"/>
      <c r="D224" s="205"/>
      <c r="E224" s="87"/>
      <c r="F224" s="68">
        <f t="shared" si="7"/>
        <v>0</v>
      </c>
      <c r="G224" s="89" t="s">
        <v>196</v>
      </c>
    </row>
    <row r="225" spans="1:7" s="89" customFormat="1" hidden="1">
      <c r="A225" s="351"/>
      <c r="B225" s="87"/>
      <c r="C225" s="87"/>
      <c r="D225" s="205"/>
      <c r="E225" s="87"/>
      <c r="F225" s="68">
        <f t="shared" si="7"/>
        <v>0</v>
      </c>
      <c r="G225" s="89" t="s">
        <v>196</v>
      </c>
    </row>
    <row r="226" spans="1:7" s="89" customFormat="1" hidden="1">
      <c r="A226" s="351"/>
      <c r="B226" s="87"/>
      <c r="C226" s="87"/>
      <c r="D226" s="205"/>
      <c r="E226" s="87"/>
      <c r="F226" s="68">
        <f t="shared" si="7"/>
        <v>0</v>
      </c>
      <c r="G226" s="89" t="s">
        <v>196</v>
      </c>
    </row>
    <row r="227" spans="1:7" s="89" customFormat="1" hidden="1">
      <c r="A227" s="351"/>
      <c r="B227" s="87"/>
      <c r="C227" s="87"/>
      <c r="D227" s="205"/>
      <c r="E227" s="87"/>
      <c r="F227" s="68">
        <f t="shared" si="7"/>
        <v>0</v>
      </c>
      <c r="G227" s="89" t="s">
        <v>196</v>
      </c>
    </row>
    <row r="228" spans="1:7" s="89" customFormat="1" hidden="1">
      <c r="A228" s="351"/>
      <c r="B228" s="87"/>
      <c r="C228" s="87"/>
      <c r="D228" s="205"/>
      <c r="E228" s="87"/>
      <c r="F228" s="68">
        <f t="shared" si="7"/>
        <v>0</v>
      </c>
      <c r="G228" s="89" t="s">
        <v>196</v>
      </c>
    </row>
    <row r="229" spans="1:7" s="89" customFormat="1" hidden="1">
      <c r="A229" s="351"/>
      <c r="B229" s="87"/>
      <c r="C229" s="87"/>
      <c r="D229" s="205"/>
      <c r="E229" s="87"/>
      <c r="F229" s="68">
        <f t="shared" si="7"/>
        <v>0</v>
      </c>
      <c r="G229" s="89" t="s">
        <v>196</v>
      </c>
    </row>
    <row r="230" spans="1:7" s="89" customFormat="1" hidden="1">
      <c r="A230" s="351"/>
      <c r="B230" s="87"/>
      <c r="C230" s="87"/>
      <c r="D230" s="205"/>
      <c r="E230" s="87"/>
      <c r="F230" s="68">
        <f t="shared" si="7"/>
        <v>0</v>
      </c>
      <c r="G230" s="89" t="s">
        <v>196</v>
      </c>
    </row>
    <row r="231" spans="1:7" s="89" customFormat="1" hidden="1">
      <c r="A231" s="351"/>
      <c r="B231" s="87"/>
      <c r="C231" s="87"/>
      <c r="D231" s="205"/>
      <c r="E231" s="87"/>
      <c r="F231" s="68">
        <f t="shared" si="7"/>
        <v>0</v>
      </c>
      <c r="G231" s="89" t="s">
        <v>196</v>
      </c>
    </row>
    <row r="232" spans="1:7" s="89" customFormat="1" hidden="1">
      <c r="A232" s="351"/>
      <c r="B232" s="87"/>
      <c r="C232" s="87"/>
      <c r="D232" s="205"/>
      <c r="E232" s="87"/>
      <c r="F232" s="68">
        <f t="shared" si="7"/>
        <v>0</v>
      </c>
      <c r="G232" s="89" t="s">
        <v>196</v>
      </c>
    </row>
    <row r="233" spans="1:7" s="89" customFormat="1" hidden="1">
      <c r="A233" s="351"/>
      <c r="B233" s="87"/>
      <c r="C233" s="87"/>
      <c r="D233" s="205"/>
      <c r="E233" s="87"/>
      <c r="F233" s="68">
        <f t="shared" ref="F233:F264" si="8">ROUND(+B233*D233*E233,2)</f>
        <v>0</v>
      </c>
      <c r="G233" s="89" t="s">
        <v>196</v>
      </c>
    </row>
    <row r="234" spans="1:7" s="89" customFormat="1" hidden="1">
      <c r="A234" s="351"/>
      <c r="B234" s="87"/>
      <c r="C234" s="87"/>
      <c r="D234" s="205"/>
      <c r="E234" s="87"/>
      <c r="F234" s="68">
        <f t="shared" si="8"/>
        <v>0</v>
      </c>
      <c r="G234" s="89" t="s">
        <v>196</v>
      </c>
    </row>
    <row r="235" spans="1:7" s="89" customFormat="1" hidden="1">
      <c r="A235" s="351"/>
      <c r="B235" s="87"/>
      <c r="C235" s="87"/>
      <c r="D235" s="205"/>
      <c r="E235" s="87"/>
      <c r="F235" s="68">
        <f t="shared" si="8"/>
        <v>0</v>
      </c>
      <c r="G235" s="89" t="s">
        <v>196</v>
      </c>
    </row>
    <row r="236" spans="1:7" s="89" customFormat="1" hidden="1">
      <c r="A236" s="351"/>
      <c r="B236" s="87"/>
      <c r="C236" s="87"/>
      <c r="D236" s="205"/>
      <c r="E236" s="87"/>
      <c r="F236" s="68">
        <f t="shared" si="8"/>
        <v>0</v>
      </c>
      <c r="G236" s="89" t="s">
        <v>196</v>
      </c>
    </row>
    <row r="237" spans="1:7" s="89" customFormat="1" hidden="1">
      <c r="A237" s="351"/>
      <c r="B237" s="87"/>
      <c r="C237" s="87"/>
      <c r="D237" s="205"/>
      <c r="E237" s="87"/>
      <c r="F237" s="68">
        <f t="shared" si="8"/>
        <v>0</v>
      </c>
      <c r="G237" s="89" t="s">
        <v>196</v>
      </c>
    </row>
    <row r="238" spans="1:7" s="89" customFormat="1" hidden="1">
      <c r="A238" s="351"/>
      <c r="B238" s="87"/>
      <c r="C238" s="87"/>
      <c r="D238" s="205"/>
      <c r="E238" s="87"/>
      <c r="F238" s="68">
        <f t="shared" si="8"/>
        <v>0</v>
      </c>
      <c r="G238" s="89" t="s">
        <v>196</v>
      </c>
    </row>
    <row r="239" spans="1:7" s="89" customFormat="1" hidden="1">
      <c r="A239" s="351"/>
      <c r="B239" s="87"/>
      <c r="C239" s="87"/>
      <c r="D239" s="205"/>
      <c r="E239" s="87"/>
      <c r="F239" s="68">
        <f t="shared" si="8"/>
        <v>0</v>
      </c>
      <c r="G239" s="89" t="s">
        <v>196</v>
      </c>
    </row>
    <row r="240" spans="1:7" s="89" customFormat="1" hidden="1">
      <c r="A240" s="351"/>
      <c r="B240" s="87"/>
      <c r="C240" s="87"/>
      <c r="D240" s="205"/>
      <c r="E240" s="87"/>
      <c r="F240" s="68">
        <f t="shared" si="8"/>
        <v>0</v>
      </c>
      <c r="G240" s="89" t="s">
        <v>196</v>
      </c>
    </row>
    <row r="241" spans="1:7" s="89" customFormat="1" hidden="1">
      <c r="A241" s="351"/>
      <c r="B241" s="87"/>
      <c r="C241" s="87"/>
      <c r="D241" s="205"/>
      <c r="E241" s="87"/>
      <c r="F241" s="68">
        <f t="shared" si="8"/>
        <v>0</v>
      </c>
      <c r="G241" s="89" t="s">
        <v>196</v>
      </c>
    </row>
    <row r="242" spans="1:7" s="89" customFormat="1" hidden="1">
      <c r="A242" s="351"/>
      <c r="B242" s="87"/>
      <c r="C242" s="87"/>
      <c r="D242" s="205"/>
      <c r="E242" s="87"/>
      <c r="F242" s="68">
        <f t="shared" si="8"/>
        <v>0</v>
      </c>
      <c r="G242" s="89" t="s">
        <v>196</v>
      </c>
    </row>
    <row r="243" spans="1:7" s="89" customFormat="1" hidden="1">
      <c r="A243" s="351"/>
      <c r="B243" s="87"/>
      <c r="C243" s="87"/>
      <c r="D243" s="205"/>
      <c r="E243" s="87"/>
      <c r="F243" s="68">
        <f t="shared" si="8"/>
        <v>0</v>
      </c>
      <c r="G243" s="89" t="s">
        <v>196</v>
      </c>
    </row>
    <row r="244" spans="1:7" s="89" customFormat="1" hidden="1">
      <c r="A244" s="351"/>
      <c r="B244" s="87"/>
      <c r="C244" s="87"/>
      <c r="D244" s="205"/>
      <c r="E244" s="87"/>
      <c r="F244" s="68">
        <f t="shared" si="8"/>
        <v>0</v>
      </c>
      <c r="G244" s="89" t="s">
        <v>196</v>
      </c>
    </row>
    <row r="245" spans="1:7" s="89" customFormat="1" hidden="1">
      <c r="A245" s="351"/>
      <c r="B245" s="87"/>
      <c r="C245" s="87"/>
      <c r="D245" s="205"/>
      <c r="E245" s="87"/>
      <c r="F245" s="68">
        <f t="shared" si="8"/>
        <v>0</v>
      </c>
      <c r="G245" s="89" t="s">
        <v>196</v>
      </c>
    </row>
    <row r="246" spans="1:7" s="89" customFormat="1" hidden="1">
      <c r="A246" s="351"/>
      <c r="B246" s="87"/>
      <c r="C246" s="87"/>
      <c r="D246" s="205"/>
      <c r="E246" s="87"/>
      <c r="F246" s="68">
        <f t="shared" si="8"/>
        <v>0</v>
      </c>
      <c r="G246" s="89" t="s">
        <v>196</v>
      </c>
    </row>
    <row r="247" spans="1:7" s="89" customFormat="1" hidden="1">
      <c r="A247" s="351"/>
      <c r="B247" s="87"/>
      <c r="C247" s="87"/>
      <c r="D247" s="205"/>
      <c r="E247" s="87"/>
      <c r="F247" s="68">
        <f t="shared" si="8"/>
        <v>0</v>
      </c>
      <c r="G247" s="89" t="s">
        <v>196</v>
      </c>
    </row>
    <row r="248" spans="1:7" s="89" customFormat="1" hidden="1">
      <c r="A248" s="351"/>
      <c r="B248" s="87"/>
      <c r="C248" s="87"/>
      <c r="D248" s="205"/>
      <c r="E248" s="87"/>
      <c r="F248" s="68">
        <f t="shared" si="8"/>
        <v>0</v>
      </c>
      <c r="G248" s="89" t="s">
        <v>196</v>
      </c>
    </row>
    <row r="249" spans="1:7" s="89" customFormat="1" hidden="1">
      <c r="A249" s="351"/>
      <c r="B249" s="87"/>
      <c r="C249" s="87"/>
      <c r="D249" s="205"/>
      <c r="E249" s="87"/>
      <c r="F249" s="68">
        <f t="shared" si="8"/>
        <v>0</v>
      </c>
      <c r="G249" s="89" t="s">
        <v>196</v>
      </c>
    </row>
    <row r="250" spans="1:7" s="89" customFormat="1" hidden="1">
      <c r="A250" s="351"/>
      <c r="B250" s="87"/>
      <c r="C250" s="87"/>
      <c r="D250" s="205"/>
      <c r="E250" s="87"/>
      <c r="F250" s="68">
        <f t="shared" si="8"/>
        <v>0</v>
      </c>
      <c r="G250" s="89" t="s">
        <v>196</v>
      </c>
    </row>
    <row r="251" spans="1:7" s="89" customFormat="1" hidden="1">
      <c r="A251" s="351"/>
      <c r="B251" s="87"/>
      <c r="C251" s="87"/>
      <c r="D251" s="205"/>
      <c r="E251" s="87"/>
      <c r="F251" s="68">
        <f t="shared" si="8"/>
        <v>0</v>
      </c>
      <c r="G251" s="89" t="s">
        <v>196</v>
      </c>
    </row>
    <row r="252" spans="1:7" s="89" customFormat="1" hidden="1">
      <c r="A252" s="351"/>
      <c r="B252" s="87"/>
      <c r="C252" s="87"/>
      <c r="D252" s="205"/>
      <c r="E252" s="87"/>
      <c r="F252" s="68">
        <f t="shared" si="8"/>
        <v>0</v>
      </c>
      <c r="G252" s="89" t="s">
        <v>196</v>
      </c>
    </row>
    <row r="253" spans="1:7" s="89" customFormat="1" hidden="1">
      <c r="A253" s="351"/>
      <c r="B253" s="87"/>
      <c r="C253" s="87"/>
      <c r="D253" s="205"/>
      <c r="E253" s="87"/>
      <c r="F253" s="68">
        <f t="shared" si="8"/>
        <v>0</v>
      </c>
      <c r="G253" s="89" t="s">
        <v>196</v>
      </c>
    </row>
    <row r="254" spans="1:7" s="89" customFormat="1" hidden="1">
      <c r="A254" s="351"/>
      <c r="B254" s="87"/>
      <c r="C254" s="87"/>
      <c r="D254" s="205"/>
      <c r="E254" s="87"/>
      <c r="F254" s="68">
        <f t="shared" si="8"/>
        <v>0</v>
      </c>
      <c r="G254" s="89" t="s">
        <v>196</v>
      </c>
    </row>
    <row r="255" spans="1:7" s="89" customFormat="1" hidden="1">
      <c r="A255" s="351"/>
      <c r="B255" s="87"/>
      <c r="C255" s="87"/>
      <c r="D255" s="205"/>
      <c r="E255" s="87"/>
      <c r="F255" s="68">
        <f t="shared" si="8"/>
        <v>0</v>
      </c>
      <c r="G255" s="89" t="s">
        <v>196</v>
      </c>
    </row>
    <row r="256" spans="1:7" s="89" customFormat="1" hidden="1">
      <c r="A256" s="351"/>
      <c r="B256" s="87"/>
      <c r="C256" s="87"/>
      <c r="D256" s="205"/>
      <c r="E256" s="87"/>
      <c r="F256" s="68">
        <f t="shared" si="8"/>
        <v>0</v>
      </c>
      <c r="G256" s="89" t="s">
        <v>196</v>
      </c>
    </row>
    <row r="257" spans="1:17" s="89" customFormat="1" hidden="1">
      <c r="A257" s="351"/>
      <c r="B257" s="87"/>
      <c r="C257" s="87"/>
      <c r="D257" s="205"/>
      <c r="E257" s="87"/>
      <c r="F257" s="68">
        <f t="shared" si="8"/>
        <v>0</v>
      </c>
      <c r="G257" s="89" t="s">
        <v>196</v>
      </c>
    </row>
    <row r="258" spans="1:17" s="89" customFormat="1" hidden="1">
      <c r="A258" s="351"/>
      <c r="B258" s="87"/>
      <c r="C258" s="87"/>
      <c r="D258" s="205"/>
      <c r="E258" s="87"/>
      <c r="F258" s="68">
        <f t="shared" si="8"/>
        <v>0</v>
      </c>
      <c r="G258" s="89" t="s">
        <v>196</v>
      </c>
    </row>
    <row r="259" spans="1:17" s="89" customFormat="1" hidden="1">
      <c r="A259" s="351"/>
      <c r="B259" s="87"/>
      <c r="C259" s="87"/>
      <c r="D259" s="205"/>
      <c r="E259" s="87"/>
      <c r="F259" s="68">
        <f t="shared" si="8"/>
        <v>0</v>
      </c>
      <c r="G259" s="89" t="s">
        <v>196</v>
      </c>
    </row>
    <row r="260" spans="1:17" s="89" customFormat="1" hidden="1">
      <c r="A260" s="351"/>
      <c r="B260" s="87"/>
      <c r="C260" s="87"/>
      <c r="D260" s="205"/>
      <c r="E260" s="87"/>
      <c r="F260" s="68">
        <f t="shared" si="8"/>
        <v>0</v>
      </c>
      <c r="G260" s="89" t="s">
        <v>196</v>
      </c>
    </row>
    <row r="261" spans="1:17" s="89" customFormat="1" hidden="1">
      <c r="A261" s="351"/>
      <c r="B261" s="87"/>
      <c r="C261" s="87"/>
      <c r="D261" s="205"/>
      <c r="E261" s="87"/>
      <c r="F261" s="68">
        <f t="shared" si="8"/>
        <v>0</v>
      </c>
      <c r="G261" s="89" t="s">
        <v>196</v>
      </c>
    </row>
    <row r="262" spans="1:17" s="89" customFormat="1" hidden="1">
      <c r="A262" s="351"/>
      <c r="B262" s="87"/>
      <c r="C262" s="87"/>
      <c r="D262" s="205"/>
      <c r="E262" s="87"/>
      <c r="F262" s="68">
        <f t="shared" si="8"/>
        <v>0</v>
      </c>
      <c r="G262" s="89" t="s">
        <v>196</v>
      </c>
    </row>
    <row r="263" spans="1:17" s="89" customFormat="1" hidden="1">
      <c r="A263" s="351"/>
      <c r="B263" s="87"/>
      <c r="C263" s="87"/>
      <c r="D263" s="205"/>
      <c r="E263" s="87"/>
      <c r="F263" s="68">
        <f t="shared" si="8"/>
        <v>0</v>
      </c>
      <c r="G263" s="89" t="s">
        <v>196</v>
      </c>
    </row>
    <row r="264" spans="1:17" s="89" customFormat="1" hidden="1">
      <c r="A264" s="351"/>
      <c r="B264" s="87"/>
      <c r="C264" s="87"/>
      <c r="D264" s="205"/>
      <c r="E264" s="87"/>
      <c r="F264" s="68">
        <f t="shared" si="8"/>
        <v>0</v>
      </c>
      <c r="G264" s="89" t="s">
        <v>196</v>
      </c>
    </row>
    <row r="265" spans="1:17" s="89" customFormat="1" hidden="1">
      <c r="A265" s="351"/>
      <c r="B265" s="87"/>
      <c r="C265" s="87"/>
      <c r="D265" s="205"/>
      <c r="E265" s="87"/>
      <c r="F265" s="68">
        <f t="shared" ref="F265:F266" si="9">ROUND(+B265*D265*E265,2)</f>
        <v>0</v>
      </c>
      <c r="G265" s="89" t="s">
        <v>196</v>
      </c>
    </row>
    <row r="266" spans="1:17" s="89" customFormat="1">
      <c r="A266" s="351"/>
      <c r="B266" s="87"/>
      <c r="C266" s="87"/>
      <c r="D266" s="205"/>
      <c r="E266" s="87"/>
      <c r="F266" s="215">
        <f t="shared" si="9"/>
        <v>0</v>
      </c>
      <c r="G266" s="89" t="s">
        <v>196</v>
      </c>
    </row>
    <row r="267" spans="1:17" s="89" customFormat="1">
      <c r="A267" s="351"/>
      <c r="B267" s="78"/>
      <c r="C267" s="78"/>
      <c r="D267" s="164"/>
      <c r="E267" s="169" t="s">
        <v>197</v>
      </c>
      <c r="F267" s="224">
        <f>ROUND(SUBTOTAL(109,F136:F266),2)</f>
        <v>0</v>
      </c>
      <c r="G267" s="89" t="s">
        <v>196</v>
      </c>
      <c r="I267" s="349" t="s">
        <v>210</v>
      </c>
    </row>
    <row r="268" spans="1:17">
      <c r="F268" s="217"/>
      <c r="G268" s="89" t="s">
        <v>198</v>
      </c>
    </row>
    <row r="269" spans="1:17">
      <c r="C269" s="483" t="s">
        <v>296</v>
      </c>
      <c r="D269" s="483"/>
      <c r="E269" s="483"/>
      <c r="F269" s="68">
        <f>+F267+F135</f>
        <v>0</v>
      </c>
      <c r="G269" s="89" t="s">
        <v>198</v>
      </c>
      <c r="I269" s="121" t="s">
        <v>200</v>
      </c>
    </row>
    <row r="270" spans="1:17" s="89" customFormat="1">
      <c r="A270" s="78"/>
      <c r="B270" s="78"/>
      <c r="C270" s="78"/>
      <c r="D270" s="78"/>
      <c r="E270" s="78"/>
      <c r="F270" s="110"/>
      <c r="G270" s="89" t="s">
        <v>198</v>
      </c>
    </row>
    <row r="271" spans="1:17" s="89" customFormat="1">
      <c r="A271" s="94" t="s">
        <v>297</v>
      </c>
      <c r="B271" s="95"/>
      <c r="C271" s="95"/>
      <c r="D271" s="95"/>
      <c r="E271" s="95"/>
      <c r="F271" s="96"/>
      <c r="G271" s="89" t="s">
        <v>193</v>
      </c>
      <c r="I271" s="122" t="s">
        <v>202</v>
      </c>
    </row>
    <row r="272" spans="1:17" s="89" customFormat="1" ht="45" customHeight="1">
      <c r="A272" s="477"/>
      <c r="B272" s="478"/>
      <c r="C272" s="478"/>
      <c r="D272" s="478"/>
      <c r="E272" s="478"/>
      <c r="F272" s="479"/>
      <c r="G272" s="89" t="s">
        <v>193</v>
      </c>
      <c r="I272" s="474" t="s">
        <v>203</v>
      </c>
      <c r="J272" s="474"/>
      <c r="K272" s="474"/>
      <c r="L272" s="474"/>
      <c r="M272" s="474"/>
      <c r="N272" s="474"/>
      <c r="O272" s="474"/>
      <c r="P272" s="474"/>
      <c r="Q272" s="474"/>
    </row>
    <row r="273" spans="1:17">
      <c r="G273" s="89" t="s">
        <v>196</v>
      </c>
      <c r="I273" s="122"/>
    </row>
    <row r="274" spans="1:17" s="89" customFormat="1">
      <c r="A274" s="94" t="s">
        <v>298</v>
      </c>
      <c r="B274" s="99"/>
      <c r="C274" s="99"/>
      <c r="D274" s="99"/>
      <c r="E274" s="99"/>
      <c r="F274" s="100"/>
      <c r="G274" s="89" t="s">
        <v>196</v>
      </c>
      <c r="I274" s="122" t="s">
        <v>202</v>
      </c>
    </row>
    <row r="275" spans="1:17" s="89" customFormat="1" ht="45" customHeight="1">
      <c r="A275" s="477"/>
      <c r="B275" s="478"/>
      <c r="C275" s="478"/>
      <c r="D275" s="478"/>
      <c r="E275" s="478"/>
      <c r="F275" s="479"/>
      <c r="G275" s="89" t="s">
        <v>196</v>
      </c>
      <c r="I275" s="474" t="s">
        <v>203</v>
      </c>
      <c r="J275" s="474"/>
      <c r="K275" s="474"/>
      <c r="L275" s="474"/>
      <c r="M275" s="474"/>
      <c r="N275" s="474"/>
      <c r="O275" s="474"/>
      <c r="P275" s="474"/>
      <c r="Q275" s="474"/>
    </row>
  </sheetData>
  <sheetProtection algorithmName="SHA-512" hashValue="vdC7KMeDzbJjhTNEiQIBCJUqyDhJyeUqR+MlVvNOlC6r7BJVAQxjw3yFuWsN2/Cs7gsWOSnIq9JtBpn1l9LDBw==" saltValue="d5SIrGDSMI5G5XJW9uMH/g==" spinCount="100000" sheet="1" formatCells="0" formatRows="0" autoFilter="0"/>
  <autoFilter ref="G1:G275" xr:uid="{00000000-0001-0000-1200-000000000000}"/>
  <mergeCells count="7">
    <mergeCell ref="I272:Q272"/>
    <mergeCell ref="I275:Q275"/>
    <mergeCell ref="A1:E1"/>
    <mergeCell ref="C269:E269"/>
    <mergeCell ref="A2:F2"/>
    <mergeCell ref="A272:F272"/>
    <mergeCell ref="A275:F275"/>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ignoredErrors>
    <ignoredError sqref="F134 F266 F5 F69" unlockedFormula="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R275"/>
  <sheetViews>
    <sheetView zoomScaleNormal="100" zoomScaleSheetLayoutView="100" workbookViewId="0">
      <selection activeCell="C5" sqref="C5"/>
    </sheetView>
  </sheetViews>
  <sheetFormatPr defaultColWidth="9.140625" defaultRowHeight="14.45"/>
  <cols>
    <col min="1" max="1" width="31.140625" customWidth="1"/>
    <col min="2" max="2" width="24.85546875" customWidth="1"/>
    <col min="3" max="6" width="14.5703125" customWidth="1"/>
    <col min="7" max="7" width="17" customWidth="1"/>
    <col min="8" max="8" width="11" hidden="1" customWidth="1"/>
    <col min="9" max="9" width="2.42578125" customWidth="1"/>
  </cols>
  <sheetData>
    <row r="1" spans="1:10" ht="27" customHeight="1">
      <c r="A1" s="473" t="s">
        <v>182</v>
      </c>
      <c r="B1" s="473"/>
      <c r="C1" s="473"/>
      <c r="D1" s="473"/>
      <c r="E1" s="473"/>
      <c r="F1" s="473"/>
      <c r="G1">
        <f>+'Section A'!B2</f>
        <v>0</v>
      </c>
      <c r="H1" s="45" t="s">
        <v>191</v>
      </c>
    </row>
    <row r="2" spans="1:10" ht="54.75" customHeight="1">
      <c r="A2" s="431" t="s">
        <v>299</v>
      </c>
      <c r="B2" s="431"/>
      <c r="C2" s="431"/>
      <c r="D2" s="431"/>
      <c r="E2" s="431"/>
      <c r="F2" s="431"/>
      <c r="G2" s="431"/>
      <c r="H2" t="s">
        <v>198</v>
      </c>
    </row>
    <row r="3" spans="1:10" ht="8.25" customHeight="1">
      <c r="A3" s="10"/>
      <c r="B3" s="10"/>
      <c r="C3" s="10"/>
      <c r="D3" s="10"/>
      <c r="E3" s="10"/>
      <c r="F3" s="10"/>
      <c r="G3" s="10"/>
      <c r="H3" t="s">
        <v>198</v>
      </c>
    </row>
    <row r="4" spans="1:10" ht="26.1">
      <c r="A4" s="48" t="s">
        <v>184</v>
      </c>
      <c r="B4" s="48" t="s">
        <v>300</v>
      </c>
      <c r="C4" s="12" t="s">
        <v>186</v>
      </c>
      <c r="D4" s="12" t="s">
        <v>187</v>
      </c>
      <c r="E4" s="48" t="s">
        <v>188</v>
      </c>
      <c r="F4" s="48" t="s">
        <v>189</v>
      </c>
      <c r="G4" s="12" t="s">
        <v>301</v>
      </c>
      <c r="H4" s="207" t="s">
        <v>198</v>
      </c>
      <c r="J4" s="122" t="s">
        <v>192</v>
      </c>
    </row>
    <row r="5" spans="1:10" s="89" customFormat="1">
      <c r="A5" s="167"/>
      <c r="B5" s="167"/>
      <c r="C5" s="123"/>
      <c r="D5" s="79"/>
      <c r="E5" s="82"/>
      <c r="F5" s="79"/>
      <c r="G5" s="171">
        <f t="shared" ref="G5:G36" si="0">ROUND(+C5*E5*F5,2)</f>
        <v>0</v>
      </c>
      <c r="H5" s="89" t="s">
        <v>193</v>
      </c>
    </row>
    <row r="6" spans="1:10" s="89" customFormat="1">
      <c r="A6" s="167"/>
      <c r="B6" s="167"/>
      <c r="C6" s="123"/>
      <c r="D6" s="79"/>
      <c r="E6" s="82"/>
      <c r="F6" s="79"/>
      <c r="G6" s="171">
        <f t="shared" si="0"/>
        <v>0</v>
      </c>
      <c r="H6" s="89" t="s">
        <v>193</v>
      </c>
    </row>
    <row r="7" spans="1:10" s="89" customFormat="1">
      <c r="A7" s="167"/>
      <c r="B7" s="167"/>
      <c r="C7" s="123"/>
      <c r="D7" s="79"/>
      <c r="E7" s="82"/>
      <c r="F7" s="79"/>
      <c r="G7" s="171">
        <f t="shared" si="0"/>
        <v>0</v>
      </c>
      <c r="H7" s="89" t="s">
        <v>193</v>
      </c>
    </row>
    <row r="8" spans="1:10" s="89" customFormat="1" hidden="1">
      <c r="A8" s="167"/>
      <c r="B8" s="167"/>
      <c r="C8" s="123"/>
      <c r="D8" s="79"/>
      <c r="E8" s="82"/>
      <c r="F8" s="79"/>
      <c r="G8" s="171">
        <f t="shared" si="0"/>
        <v>0</v>
      </c>
      <c r="H8" s="89" t="s">
        <v>193</v>
      </c>
    </row>
    <row r="9" spans="1:10" s="89" customFormat="1" hidden="1">
      <c r="A9" s="167"/>
      <c r="B9" s="167"/>
      <c r="C9" s="123"/>
      <c r="D9" s="79"/>
      <c r="E9" s="82"/>
      <c r="F9" s="79"/>
      <c r="G9" s="171">
        <f t="shared" si="0"/>
        <v>0</v>
      </c>
      <c r="H9" s="89" t="s">
        <v>193</v>
      </c>
    </row>
    <row r="10" spans="1:10" s="89" customFormat="1" hidden="1">
      <c r="A10" s="167"/>
      <c r="B10" s="167"/>
      <c r="C10" s="123"/>
      <c r="D10" s="79"/>
      <c r="E10" s="82"/>
      <c r="F10" s="79"/>
      <c r="G10" s="171">
        <f t="shared" si="0"/>
        <v>0</v>
      </c>
      <c r="H10" s="89" t="s">
        <v>193</v>
      </c>
    </row>
    <row r="11" spans="1:10" s="89" customFormat="1" hidden="1">
      <c r="A11" s="167"/>
      <c r="B11" s="167"/>
      <c r="C11" s="123"/>
      <c r="D11" s="79"/>
      <c r="E11" s="82"/>
      <c r="F11" s="79"/>
      <c r="G11" s="171">
        <f t="shared" si="0"/>
        <v>0</v>
      </c>
      <c r="H11" s="89" t="s">
        <v>193</v>
      </c>
    </row>
    <row r="12" spans="1:10" s="89" customFormat="1" hidden="1">
      <c r="A12" s="167"/>
      <c r="B12" s="167"/>
      <c r="C12" s="123"/>
      <c r="D12" s="79"/>
      <c r="E12" s="82"/>
      <c r="F12" s="79"/>
      <c r="G12" s="171">
        <f t="shared" si="0"/>
        <v>0</v>
      </c>
      <c r="H12" s="89" t="s">
        <v>193</v>
      </c>
    </row>
    <row r="13" spans="1:10" s="89" customFormat="1" hidden="1">
      <c r="A13" s="167"/>
      <c r="B13" s="167"/>
      <c r="C13" s="123"/>
      <c r="D13" s="79"/>
      <c r="E13" s="82"/>
      <c r="F13" s="79"/>
      <c r="G13" s="171">
        <f t="shared" si="0"/>
        <v>0</v>
      </c>
      <c r="H13" s="89" t="s">
        <v>193</v>
      </c>
    </row>
    <row r="14" spans="1:10" s="89" customFormat="1" hidden="1">
      <c r="A14" s="167"/>
      <c r="B14" s="167"/>
      <c r="C14" s="123"/>
      <c r="D14" s="79"/>
      <c r="E14" s="82"/>
      <c r="F14" s="79"/>
      <c r="G14" s="171">
        <f t="shared" si="0"/>
        <v>0</v>
      </c>
      <c r="H14" s="89" t="s">
        <v>193</v>
      </c>
    </row>
    <row r="15" spans="1:10" s="89" customFormat="1" hidden="1">
      <c r="A15" s="167"/>
      <c r="B15" s="167"/>
      <c r="C15" s="123"/>
      <c r="D15" s="79"/>
      <c r="E15" s="82"/>
      <c r="F15" s="79"/>
      <c r="G15" s="171">
        <f t="shared" si="0"/>
        <v>0</v>
      </c>
      <c r="H15" s="89" t="s">
        <v>193</v>
      </c>
    </row>
    <row r="16" spans="1:10" s="89" customFormat="1" hidden="1">
      <c r="A16" s="167"/>
      <c r="B16" s="167"/>
      <c r="C16" s="123"/>
      <c r="D16" s="79"/>
      <c r="E16" s="82"/>
      <c r="F16" s="79"/>
      <c r="G16" s="171">
        <f t="shared" si="0"/>
        <v>0</v>
      </c>
      <c r="H16" s="89" t="s">
        <v>193</v>
      </c>
    </row>
    <row r="17" spans="1:8" s="89" customFormat="1" hidden="1">
      <c r="A17" s="167"/>
      <c r="B17" s="167"/>
      <c r="C17" s="123"/>
      <c r="D17" s="79"/>
      <c r="E17" s="82"/>
      <c r="F17" s="79"/>
      <c r="G17" s="171">
        <f t="shared" si="0"/>
        <v>0</v>
      </c>
      <c r="H17" s="89" t="s">
        <v>193</v>
      </c>
    </row>
    <row r="18" spans="1:8" s="89" customFormat="1" hidden="1">
      <c r="A18" s="167"/>
      <c r="B18" s="167"/>
      <c r="C18" s="123"/>
      <c r="D18" s="79"/>
      <c r="E18" s="82"/>
      <c r="F18" s="79"/>
      <c r="G18" s="171">
        <f t="shared" si="0"/>
        <v>0</v>
      </c>
      <c r="H18" s="89" t="s">
        <v>193</v>
      </c>
    </row>
    <row r="19" spans="1:8" s="89" customFormat="1" hidden="1">
      <c r="A19" s="167"/>
      <c r="B19" s="167"/>
      <c r="C19" s="123"/>
      <c r="D19" s="79"/>
      <c r="E19" s="82"/>
      <c r="F19" s="79"/>
      <c r="G19" s="171">
        <f t="shared" si="0"/>
        <v>0</v>
      </c>
      <c r="H19" s="89" t="s">
        <v>193</v>
      </c>
    </row>
    <row r="20" spans="1:8" s="89" customFormat="1" hidden="1">
      <c r="A20" s="167"/>
      <c r="B20" s="167"/>
      <c r="C20" s="123"/>
      <c r="D20" s="79"/>
      <c r="E20" s="82"/>
      <c r="F20" s="79"/>
      <c r="G20" s="171">
        <f t="shared" si="0"/>
        <v>0</v>
      </c>
      <c r="H20" s="89" t="s">
        <v>193</v>
      </c>
    </row>
    <row r="21" spans="1:8" s="89" customFormat="1" hidden="1">
      <c r="A21" s="167"/>
      <c r="B21" s="167"/>
      <c r="C21" s="123"/>
      <c r="D21" s="79"/>
      <c r="E21" s="82"/>
      <c r="F21" s="79"/>
      <c r="G21" s="171">
        <f t="shared" si="0"/>
        <v>0</v>
      </c>
      <c r="H21" s="89" t="s">
        <v>193</v>
      </c>
    </row>
    <row r="22" spans="1:8" s="89" customFormat="1" hidden="1">
      <c r="A22" s="167"/>
      <c r="B22" s="167"/>
      <c r="C22" s="123"/>
      <c r="D22" s="79"/>
      <c r="E22" s="82"/>
      <c r="F22" s="79"/>
      <c r="G22" s="171">
        <f t="shared" si="0"/>
        <v>0</v>
      </c>
      <c r="H22" s="89" t="s">
        <v>193</v>
      </c>
    </row>
    <row r="23" spans="1:8" s="89" customFormat="1" hidden="1">
      <c r="A23" s="167"/>
      <c r="B23" s="167"/>
      <c r="C23" s="123"/>
      <c r="D23" s="79"/>
      <c r="E23" s="82"/>
      <c r="F23" s="79"/>
      <c r="G23" s="171">
        <f t="shared" si="0"/>
        <v>0</v>
      </c>
      <c r="H23" s="89" t="s">
        <v>193</v>
      </c>
    </row>
    <row r="24" spans="1:8" s="89" customFormat="1" hidden="1">
      <c r="A24" s="167"/>
      <c r="B24" s="167"/>
      <c r="C24" s="123"/>
      <c r="D24" s="79"/>
      <c r="E24" s="82"/>
      <c r="F24" s="79"/>
      <c r="G24" s="171">
        <f t="shared" si="0"/>
        <v>0</v>
      </c>
      <c r="H24" s="89" t="s">
        <v>193</v>
      </c>
    </row>
    <row r="25" spans="1:8" s="89" customFormat="1" hidden="1">
      <c r="A25" s="167"/>
      <c r="B25" s="167"/>
      <c r="C25" s="123"/>
      <c r="D25" s="79"/>
      <c r="E25" s="82"/>
      <c r="F25" s="79"/>
      <c r="G25" s="171">
        <f t="shared" si="0"/>
        <v>0</v>
      </c>
      <c r="H25" s="89" t="s">
        <v>193</v>
      </c>
    </row>
    <row r="26" spans="1:8" s="89" customFormat="1" hidden="1">
      <c r="A26" s="167"/>
      <c r="B26" s="167"/>
      <c r="C26" s="123"/>
      <c r="D26" s="79"/>
      <c r="E26" s="82"/>
      <c r="F26" s="79"/>
      <c r="G26" s="171">
        <f t="shared" si="0"/>
        <v>0</v>
      </c>
      <c r="H26" s="89" t="s">
        <v>193</v>
      </c>
    </row>
    <row r="27" spans="1:8" s="89" customFormat="1" hidden="1">
      <c r="A27" s="167"/>
      <c r="B27" s="167"/>
      <c r="C27" s="123"/>
      <c r="D27" s="79"/>
      <c r="E27" s="82"/>
      <c r="F27" s="79"/>
      <c r="G27" s="171">
        <f t="shared" si="0"/>
        <v>0</v>
      </c>
      <c r="H27" s="89" t="s">
        <v>193</v>
      </c>
    </row>
    <row r="28" spans="1:8" s="89" customFormat="1" hidden="1">
      <c r="A28" s="167"/>
      <c r="B28" s="167"/>
      <c r="C28" s="123"/>
      <c r="D28" s="79"/>
      <c r="E28" s="82"/>
      <c r="F28" s="79"/>
      <c r="G28" s="171">
        <f t="shared" si="0"/>
        <v>0</v>
      </c>
      <c r="H28" s="89" t="s">
        <v>193</v>
      </c>
    </row>
    <row r="29" spans="1:8" s="89" customFormat="1" hidden="1">
      <c r="A29" s="167"/>
      <c r="B29" s="167"/>
      <c r="C29" s="123"/>
      <c r="D29" s="79"/>
      <c r="E29" s="82"/>
      <c r="F29" s="79"/>
      <c r="G29" s="171">
        <f t="shared" si="0"/>
        <v>0</v>
      </c>
      <c r="H29" s="89" t="s">
        <v>193</v>
      </c>
    </row>
    <row r="30" spans="1:8" s="89" customFormat="1" hidden="1">
      <c r="A30" s="167"/>
      <c r="B30" s="167"/>
      <c r="C30" s="123"/>
      <c r="D30" s="79"/>
      <c r="E30" s="82"/>
      <c r="F30" s="79"/>
      <c r="G30" s="171">
        <f t="shared" si="0"/>
        <v>0</v>
      </c>
      <c r="H30" s="89" t="s">
        <v>193</v>
      </c>
    </row>
    <row r="31" spans="1:8" s="89" customFormat="1" hidden="1">
      <c r="A31" s="167"/>
      <c r="B31" s="167"/>
      <c r="C31" s="123"/>
      <c r="D31" s="79"/>
      <c r="E31" s="82"/>
      <c r="F31" s="79"/>
      <c r="G31" s="171">
        <f t="shared" si="0"/>
        <v>0</v>
      </c>
      <c r="H31" s="89" t="s">
        <v>193</v>
      </c>
    </row>
    <row r="32" spans="1:8" s="89" customFormat="1" hidden="1">
      <c r="A32" s="167"/>
      <c r="B32" s="167"/>
      <c r="C32" s="123"/>
      <c r="D32" s="79"/>
      <c r="E32" s="82"/>
      <c r="F32" s="79"/>
      <c r="G32" s="171">
        <f t="shared" si="0"/>
        <v>0</v>
      </c>
      <c r="H32" s="89" t="s">
        <v>193</v>
      </c>
    </row>
    <row r="33" spans="1:8" s="89" customFormat="1" hidden="1">
      <c r="A33" s="167"/>
      <c r="B33" s="167"/>
      <c r="C33" s="123"/>
      <c r="D33" s="79"/>
      <c r="E33" s="82"/>
      <c r="F33" s="79"/>
      <c r="G33" s="171">
        <f t="shared" si="0"/>
        <v>0</v>
      </c>
      <c r="H33" s="89" t="s">
        <v>193</v>
      </c>
    </row>
    <row r="34" spans="1:8" s="89" customFormat="1" hidden="1">
      <c r="A34" s="167"/>
      <c r="B34" s="167"/>
      <c r="C34" s="123"/>
      <c r="D34" s="79"/>
      <c r="E34" s="82"/>
      <c r="F34" s="79"/>
      <c r="G34" s="171">
        <f t="shared" si="0"/>
        <v>0</v>
      </c>
      <c r="H34" s="89" t="s">
        <v>193</v>
      </c>
    </row>
    <row r="35" spans="1:8" s="89" customFormat="1" hidden="1">
      <c r="A35" s="167"/>
      <c r="B35" s="167"/>
      <c r="C35" s="123"/>
      <c r="D35" s="79"/>
      <c r="E35" s="82"/>
      <c r="F35" s="79"/>
      <c r="G35" s="171">
        <f t="shared" si="0"/>
        <v>0</v>
      </c>
      <c r="H35" s="89" t="s">
        <v>193</v>
      </c>
    </row>
    <row r="36" spans="1:8" s="89" customFormat="1" hidden="1">
      <c r="A36" s="167"/>
      <c r="B36" s="167"/>
      <c r="C36" s="123"/>
      <c r="D36" s="79"/>
      <c r="E36" s="82"/>
      <c r="F36" s="79"/>
      <c r="G36" s="171">
        <f t="shared" si="0"/>
        <v>0</v>
      </c>
      <c r="H36" s="89" t="s">
        <v>193</v>
      </c>
    </row>
    <row r="37" spans="1:8" s="89" customFormat="1" hidden="1">
      <c r="A37" s="167"/>
      <c r="B37" s="167"/>
      <c r="C37" s="123"/>
      <c r="D37" s="79"/>
      <c r="E37" s="82"/>
      <c r="F37" s="79"/>
      <c r="G37" s="171">
        <f t="shared" ref="G37:G68" si="1">ROUND(+C37*E37*F37,2)</f>
        <v>0</v>
      </c>
      <c r="H37" s="89" t="s">
        <v>193</v>
      </c>
    </row>
    <row r="38" spans="1:8" s="89" customFormat="1" hidden="1">
      <c r="A38" s="167"/>
      <c r="B38" s="167"/>
      <c r="C38" s="123"/>
      <c r="D38" s="79"/>
      <c r="E38" s="82"/>
      <c r="F38" s="79"/>
      <c r="G38" s="171">
        <f t="shared" si="1"/>
        <v>0</v>
      </c>
      <c r="H38" s="89" t="s">
        <v>193</v>
      </c>
    </row>
    <row r="39" spans="1:8" s="89" customFormat="1" hidden="1">
      <c r="A39" s="167"/>
      <c r="B39" s="167"/>
      <c r="C39" s="123"/>
      <c r="D39" s="79"/>
      <c r="E39" s="82"/>
      <c r="F39" s="79"/>
      <c r="G39" s="171">
        <f t="shared" si="1"/>
        <v>0</v>
      </c>
      <c r="H39" s="89" t="s">
        <v>193</v>
      </c>
    </row>
    <row r="40" spans="1:8" s="89" customFormat="1" hidden="1">
      <c r="A40" s="167"/>
      <c r="B40" s="167"/>
      <c r="C40" s="123"/>
      <c r="D40" s="79"/>
      <c r="E40" s="82"/>
      <c r="F40" s="79"/>
      <c r="G40" s="171">
        <f t="shared" si="1"/>
        <v>0</v>
      </c>
      <c r="H40" s="89" t="s">
        <v>193</v>
      </c>
    </row>
    <row r="41" spans="1:8" s="89" customFormat="1" hidden="1">
      <c r="A41" s="167"/>
      <c r="B41" s="167"/>
      <c r="C41" s="123"/>
      <c r="D41" s="79"/>
      <c r="E41" s="82"/>
      <c r="F41" s="79"/>
      <c r="G41" s="171">
        <f t="shared" si="1"/>
        <v>0</v>
      </c>
      <c r="H41" s="89" t="s">
        <v>193</v>
      </c>
    </row>
    <row r="42" spans="1:8" s="89" customFormat="1" hidden="1">
      <c r="A42" s="167"/>
      <c r="B42" s="167"/>
      <c r="C42" s="123"/>
      <c r="D42" s="79"/>
      <c r="E42" s="82"/>
      <c r="F42" s="79"/>
      <c r="G42" s="171">
        <f t="shared" si="1"/>
        <v>0</v>
      </c>
      <c r="H42" s="89" t="s">
        <v>193</v>
      </c>
    </row>
    <row r="43" spans="1:8" s="89" customFormat="1" hidden="1">
      <c r="A43" s="167"/>
      <c r="B43" s="167"/>
      <c r="C43" s="123"/>
      <c r="D43" s="79"/>
      <c r="E43" s="82"/>
      <c r="F43" s="79"/>
      <c r="G43" s="171">
        <f t="shared" si="1"/>
        <v>0</v>
      </c>
      <c r="H43" s="89" t="s">
        <v>193</v>
      </c>
    </row>
    <row r="44" spans="1:8" s="89" customFormat="1" hidden="1">
      <c r="A44" s="167"/>
      <c r="B44" s="167"/>
      <c r="C44" s="123"/>
      <c r="D44" s="79"/>
      <c r="E44" s="82"/>
      <c r="F44" s="79"/>
      <c r="G44" s="171">
        <f t="shared" si="1"/>
        <v>0</v>
      </c>
      <c r="H44" s="89" t="s">
        <v>193</v>
      </c>
    </row>
    <row r="45" spans="1:8" s="89" customFormat="1" hidden="1">
      <c r="A45" s="167"/>
      <c r="B45" s="167"/>
      <c r="C45" s="123"/>
      <c r="D45" s="79"/>
      <c r="E45" s="82"/>
      <c r="F45" s="79"/>
      <c r="G45" s="171">
        <f t="shared" si="1"/>
        <v>0</v>
      </c>
      <c r="H45" s="89" t="s">
        <v>193</v>
      </c>
    </row>
    <row r="46" spans="1:8" s="89" customFormat="1" hidden="1">
      <c r="A46" s="167"/>
      <c r="B46" s="167"/>
      <c r="C46" s="123"/>
      <c r="D46" s="79"/>
      <c r="E46" s="82"/>
      <c r="F46" s="79"/>
      <c r="G46" s="171">
        <f t="shared" si="1"/>
        <v>0</v>
      </c>
      <c r="H46" s="89" t="s">
        <v>193</v>
      </c>
    </row>
    <row r="47" spans="1:8" s="89" customFormat="1" hidden="1">
      <c r="A47" s="167"/>
      <c r="B47" s="167"/>
      <c r="C47" s="123"/>
      <c r="D47" s="79"/>
      <c r="E47" s="82"/>
      <c r="F47" s="79"/>
      <c r="G47" s="171">
        <f t="shared" si="1"/>
        <v>0</v>
      </c>
      <c r="H47" s="89" t="s">
        <v>193</v>
      </c>
    </row>
    <row r="48" spans="1:8" s="89" customFormat="1" hidden="1">
      <c r="A48" s="167"/>
      <c r="B48" s="167"/>
      <c r="C48" s="123"/>
      <c r="D48" s="79"/>
      <c r="E48" s="82"/>
      <c r="F48" s="79"/>
      <c r="G48" s="171">
        <f t="shared" si="1"/>
        <v>0</v>
      </c>
      <c r="H48" s="89" t="s">
        <v>193</v>
      </c>
    </row>
    <row r="49" spans="1:8" s="89" customFormat="1" hidden="1">
      <c r="A49" s="167"/>
      <c r="B49" s="167"/>
      <c r="C49" s="123"/>
      <c r="D49" s="79"/>
      <c r="E49" s="82"/>
      <c r="F49" s="79"/>
      <c r="G49" s="171">
        <f t="shared" si="1"/>
        <v>0</v>
      </c>
      <c r="H49" s="89" t="s">
        <v>193</v>
      </c>
    </row>
    <row r="50" spans="1:8" s="89" customFormat="1" hidden="1">
      <c r="A50" s="167"/>
      <c r="B50" s="167"/>
      <c r="C50" s="123"/>
      <c r="D50" s="79"/>
      <c r="E50" s="82"/>
      <c r="F50" s="79"/>
      <c r="G50" s="171">
        <f t="shared" si="1"/>
        <v>0</v>
      </c>
      <c r="H50" s="89" t="s">
        <v>193</v>
      </c>
    </row>
    <row r="51" spans="1:8" s="89" customFormat="1" hidden="1">
      <c r="A51" s="167"/>
      <c r="B51" s="167"/>
      <c r="C51" s="123"/>
      <c r="D51" s="79"/>
      <c r="E51" s="82"/>
      <c r="F51" s="79"/>
      <c r="G51" s="171">
        <f t="shared" si="1"/>
        <v>0</v>
      </c>
      <c r="H51" s="89" t="s">
        <v>193</v>
      </c>
    </row>
    <row r="52" spans="1:8" s="89" customFormat="1" hidden="1">
      <c r="A52" s="167"/>
      <c r="B52" s="167"/>
      <c r="C52" s="123"/>
      <c r="D52" s="79"/>
      <c r="E52" s="82"/>
      <c r="F52" s="79"/>
      <c r="G52" s="171">
        <f t="shared" si="1"/>
        <v>0</v>
      </c>
      <c r="H52" s="89" t="s">
        <v>193</v>
      </c>
    </row>
    <row r="53" spans="1:8" s="89" customFormat="1" hidden="1">
      <c r="A53" s="167"/>
      <c r="B53" s="167"/>
      <c r="C53" s="123"/>
      <c r="D53" s="79"/>
      <c r="E53" s="82"/>
      <c r="F53" s="79"/>
      <c r="G53" s="171">
        <f t="shared" si="1"/>
        <v>0</v>
      </c>
      <c r="H53" s="89" t="s">
        <v>193</v>
      </c>
    </row>
    <row r="54" spans="1:8" s="89" customFormat="1" hidden="1">
      <c r="A54" s="167"/>
      <c r="B54" s="167"/>
      <c r="C54" s="123"/>
      <c r="D54" s="79"/>
      <c r="E54" s="82"/>
      <c r="F54" s="79"/>
      <c r="G54" s="171">
        <f t="shared" si="1"/>
        <v>0</v>
      </c>
      <c r="H54" s="89" t="s">
        <v>193</v>
      </c>
    </row>
    <row r="55" spans="1:8" s="89" customFormat="1" hidden="1">
      <c r="A55" s="167"/>
      <c r="B55" s="167"/>
      <c r="C55" s="123"/>
      <c r="D55" s="79"/>
      <c r="E55" s="82"/>
      <c r="F55" s="79"/>
      <c r="G55" s="171">
        <f t="shared" si="1"/>
        <v>0</v>
      </c>
      <c r="H55" s="89" t="s">
        <v>193</v>
      </c>
    </row>
    <row r="56" spans="1:8" s="89" customFormat="1" hidden="1">
      <c r="A56" s="167"/>
      <c r="B56" s="167"/>
      <c r="C56" s="123"/>
      <c r="D56" s="79"/>
      <c r="E56" s="82"/>
      <c r="F56" s="79"/>
      <c r="G56" s="171">
        <f t="shared" si="1"/>
        <v>0</v>
      </c>
      <c r="H56" s="89" t="s">
        <v>193</v>
      </c>
    </row>
    <row r="57" spans="1:8" s="89" customFormat="1" hidden="1">
      <c r="A57" s="167"/>
      <c r="B57" s="167"/>
      <c r="C57" s="123"/>
      <c r="D57" s="79"/>
      <c r="E57" s="82"/>
      <c r="F57" s="79"/>
      <c r="G57" s="171">
        <f t="shared" si="1"/>
        <v>0</v>
      </c>
      <c r="H57" s="89" t="s">
        <v>193</v>
      </c>
    </row>
    <row r="58" spans="1:8" s="89" customFormat="1" hidden="1">
      <c r="A58" s="167"/>
      <c r="B58" s="167"/>
      <c r="C58" s="123"/>
      <c r="D58" s="79"/>
      <c r="E58" s="82"/>
      <c r="F58" s="79"/>
      <c r="G58" s="171">
        <f t="shared" si="1"/>
        <v>0</v>
      </c>
      <c r="H58" s="89" t="s">
        <v>193</v>
      </c>
    </row>
    <row r="59" spans="1:8" s="89" customFormat="1" hidden="1">
      <c r="A59" s="167"/>
      <c r="B59" s="167"/>
      <c r="C59" s="123"/>
      <c r="D59" s="79"/>
      <c r="E59" s="82"/>
      <c r="F59" s="79"/>
      <c r="G59" s="171">
        <f t="shared" si="1"/>
        <v>0</v>
      </c>
      <c r="H59" s="89" t="s">
        <v>193</v>
      </c>
    </row>
    <row r="60" spans="1:8" s="89" customFormat="1" hidden="1">
      <c r="A60" s="167"/>
      <c r="B60" s="167"/>
      <c r="C60" s="123"/>
      <c r="D60" s="79"/>
      <c r="E60" s="82"/>
      <c r="F60" s="79"/>
      <c r="G60" s="171">
        <f t="shared" si="1"/>
        <v>0</v>
      </c>
      <c r="H60" s="89" t="s">
        <v>193</v>
      </c>
    </row>
    <row r="61" spans="1:8" s="89" customFormat="1" hidden="1">
      <c r="A61" s="167"/>
      <c r="B61" s="167"/>
      <c r="C61" s="123"/>
      <c r="D61" s="79"/>
      <c r="E61" s="82"/>
      <c r="F61" s="79"/>
      <c r="G61" s="171">
        <f t="shared" si="1"/>
        <v>0</v>
      </c>
      <c r="H61" s="89" t="s">
        <v>193</v>
      </c>
    </row>
    <row r="62" spans="1:8" s="89" customFormat="1" hidden="1">
      <c r="A62" s="167"/>
      <c r="B62" s="167"/>
      <c r="C62" s="123"/>
      <c r="D62" s="79"/>
      <c r="E62" s="82"/>
      <c r="F62" s="79"/>
      <c r="G62" s="171">
        <f t="shared" si="1"/>
        <v>0</v>
      </c>
      <c r="H62" s="89" t="s">
        <v>193</v>
      </c>
    </row>
    <row r="63" spans="1:8" s="89" customFormat="1" hidden="1">
      <c r="A63" s="167"/>
      <c r="B63" s="167"/>
      <c r="C63" s="123"/>
      <c r="D63" s="79"/>
      <c r="E63" s="82"/>
      <c r="F63" s="79"/>
      <c r="G63" s="171">
        <f t="shared" si="1"/>
        <v>0</v>
      </c>
      <c r="H63" s="89" t="s">
        <v>193</v>
      </c>
    </row>
    <row r="64" spans="1:8" s="89" customFormat="1" hidden="1">
      <c r="A64" s="167"/>
      <c r="B64" s="167"/>
      <c r="C64" s="123"/>
      <c r="D64" s="79"/>
      <c r="E64" s="82"/>
      <c r="F64" s="79"/>
      <c r="G64" s="171">
        <f t="shared" si="1"/>
        <v>0</v>
      </c>
      <c r="H64" s="89" t="s">
        <v>193</v>
      </c>
    </row>
    <row r="65" spans="1:8" s="89" customFormat="1" hidden="1">
      <c r="A65" s="167"/>
      <c r="B65" s="167"/>
      <c r="C65" s="123"/>
      <c r="D65" s="79"/>
      <c r="E65" s="82"/>
      <c r="F65" s="79"/>
      <c r="G65" s="171">
        <f t="shared" si="1"/>
        <v>0</v>
      </c>
      <c r="H65" s="89" t="s">
        <v>193</v>
      </c>
    </row>
    <row r="66" spans="1:8" s="89" customFormat="1" hidden="1">
      <c r="A66" s="167"/>
      <c r="B66" s="167"/>
      <c r="C66" s="123"/>
      <c r="D66" s="79"/>
      <c r="E66" s="82"/>
      <c r="F66" s="79"/>
      <c r="G66" s="171">
        <f t="shared" si="1"/>
        <v>0</v>
      </c>
      <c r="H66" s="89" t="s">
        <v>193</v>
      </c>
    </row>
    <row r="67" spans="1:8" s="89" customFormat="1" hidden="1">
      <c r="A67" s="167"/>
      <c r="B67" s="167"/>
      <c r="C67" s="123"/>
      <c r="D67" s="79"/>
      <c r="E67" s="82"/>
      <c r="F67" s="79"/>
      <c r="G67" s="171">
        <f t="shared" si="1"/>
        <v>0</v>
      </c>
      <c r="H67" s="89" t="s">
        <v>193</v>
      </c>
    </row>
    <row r="68" spans="1:8" s="89" customFormat="1" hidden="1">
      <c r="A68" s="167"/>
      <c r="B68" s="167"/>
      <c r="C68" s="123"/>
      <c r="D68" s="79"/>
      <c r="E68" s="82"/>
      <c r="F68" s="79"/>
      <c r="G68" s="171">
        <f t="shared" si="1"/>
        <v>0</v>
      </c>
      <c r="H68" s="89" t="s">
        <v>193</v>
      </c>
    </row>
    <row r="69" spans="1:8" s="89" customFormat="1" hidden="1">
      <c r="A69" s="167"/>
      <c r="B69" s="167"/>
      <c r="C69" s="123"/>
      <c r="D69" s="79"/>
      <c r="E69" s="82"/>
      <c r="F69" s="79"/>
      <c r="G69" s="171">
        <f t="shared" ref="G69:G100" si="2">ROUND(+C69*E69*F69,2)</f>
        <v>0</v>
      </c>
      <c r="H69" s="89" t="s">
        <v>193</v>
      </c>
    </row>
    <row r="70" spans="1:8" s="89" customFormat="1" hidden="1">
      <c r="A70" s="167"/>
      <c r="B70" s="167"/>
      <c r="C70" s="123"/>
      <c r="D70" s="79"/>
      <c r="E70" s="82"/>
      <c r="F70" s="79"/>
      <c r="G70" s="171">
        <f t="shared" si="2"/>
        <v>0</v>
      </c>
      <c r="H70" s="89" t="s">
        <v>193</v>
      </c>
    </row>
    <row r="71" spans="1:8" s="89" customFormat="1" hidden="1">
      <c r="A71" s="167"/>
      <c r="B71" s="167"/>
      <c r="C71" s="123"/>
      <c r="D71" s="79"/>
      <c r="E71" s="82"/>
      <c r="F71" s="79"/>
      <c r="G71" s="171">
        <f t="shared" si="2"/>
        <v>0</v>
      </c>
      <c r="H71" s="89" t="s">
        <v>193</v>
      </c>
    </row>
    <row r="72" spans="1:8" s="89" customFormat="1" hidden="1">
      <c r="A72" s="167"/>
      <c r="B72" s="167"/>
      <c r="C72" s="123"/>
      <c r="D72" s="79"/>
      <c r="E72" s="82"/>
      <c r="F72" s="79"/>
      <c r="G72" s="171">
        <f t="shared" si="2"/>
        <v>0</v>
      </c>
      <c r="H72" s="89" t="s">
        <v>193</v>
      </c>
    </row>
    <row r="73" spans="1:8" s="89" customFormat="1" hidden="1">
      <c r="A73" s="167"/>
      <c r="B73" s="167"/>
      <c r="C73" s="123"/>
      <c r="D73" s="79"/>
      <c r="E73" s="82"/>
      <c r="F73" s="79"/>
      <c r="G73" s="171">
        <f t="shared" si="2"/>
        <v>0</v>
      </c>
      <c r="H73" s="89" t="s">
        <v>193</v>
      </c>
    </row>
    <row r="74" spans="1:8" s="89" customFormat="1" hidden="1">
      <c r="A74" s="167"/>
      <c r="B74" s="167"/>
      <c r="C74" s="123"/>
      <c r="D74" s="79"/>
      <c r="E74" s="82"/>
      <c r="F74" s="79"/>
      <c r="G74" s="171">
        <f t="shared" si="2"/>
        <v>0</v>
      </c>
      <c r="H74" s="89" t="s">
        <v>193</v>
      </c>
    </row>
    <row r="75" spans="1:8" s="89" customFormat="1" hidden="1">
      <c r="A75" s="167"/>
      <c r="B75" s="167"/>
      <c r="C75" s="123"/>
      <c r="D75" s="79"/>
      <c r="E75" s="82"/>
      <c r="F75" s="79"/>
      <c r="G75" s="171">
        <f t="shared" si="2"/>
        <v>0</v>
      </c>
      <c r="H75" s="89" t="s">
        <v>193</v>
      </c>
    </row>
    <row r="76" spans="1:8" s="89" customFormat="1" hidden="1">
      <c r="A76" s="167"/>
      <c r="B76" s="167"/>
      <c r="C76" s="123"/>
      <c r="D76" s="79"/>
      <c r="E76" s="82"/>
      <c r="F76" s="79"/>
      <c r="G76" s="171">
        <f t="shared" si="2"/>
        <v>0</v>
      </c>
      <c r="H76" s="89" t="s">
        <v>193</v>
      </c>
    </row>
    <row r="77" spans="1:8" s="89" customFormat="1" hidden="1">
      <c r="A77" s="167"/>
      <c r="B77" s="167"/>
      <c r="C77" s="123"/>
      <c r="D77" s="79"/>
      <c r="E77" s="82"/>
      <c r="F77" s="79"/>
      <c r="G77" s="171">
        <f t="shared" si="2"/>
        <v>0</v>
      </c>
      <c r="H77" s="89" t="s">
        <v>193</v>
      </c>
    </row>
    <row r="78" spans="1:8" s="89" customFormat="1" hidden="1">
      <c r="A78" s="167"/>
      <c r="B78" s="167"/>
      <c r="C78" s="123"/>
      <c r="D78" s="79"/>
      <c r="E78" s="82"/>
      <c r="F78" s="79"/>
      <c r="G78" s="171">
        <f t="shared" si="2"/>
        <v>0</v>
      </c>
      <c r="H78" s="89" t="s">
        <v>193</v>
      </c>
    </row>
    <row r="79" spans="1:8" s="89" customFormat="1" hidden="1">
      <c r="A79" s="167"/>
      <c r="B79" s="167"/>
      <c r="C79" s="123"/>
      <c r="D79" s="79"/>
      <c r="E79" s="82"/>
      <c r="F79" s="79"/>
      <c r="G79" s="171">
        <f t="shared" si="2"/>
        <v>0</v>
      </c>
      <c r="H79" s="89" t="s">
        <v>193</v>
      </c>
    </row>
    <row r="80" spans="1:8" s="89" customFormat="1" hidden="1">
      <c r="A80" s="167"/>
      <c r="B80" s="167"/>
      <c r="C80" s="123"/>
      <c r="D80" s="79"/>
      <c r="E80" s="82"/>
      <c r="F80" s="79"/>
      <c r="G80" s="171">
        <f t="shared" si="2"/>
        <v>0</v>
      </c>
      <c r="H80" s="89" t="s">
        <v>193</v>
      </c>
    </row>
    <row r="81" spans="1:8" s="89" customFormat="1" hidden="1">
      <c r="A81" s="167"/>
      <c r="B81" s="167"/>
      <c r="C81" s="123"/>
      <c r="D81" s="79"/>
      <c r="E81" s="82"/>
      <c r="F81" s="79"/>
      <c r="G81" s="171">
        <f t="shared" si="2"/>
        <v>0</v>
      </c>
      <c r="H81" s="89" t="s">
        <v>193</v>
      </c>
    </row>
    <row r="82" spans="1:8" s="89" customFormat="1" hidden="1">
      <c r="A82" s="167"/>
      <c r="B82" s="167"/>
      <c r="C82" s="123"/>
      <c r="D82" s="79"/>
      <c r="E82" s="82"/>
      <c r="F82" s="79"/>
      <c r="G82" s="171">
        <f t="shared" si="2"/>
        <v>0</v>
      </c>
      <c r="H82" s="89" t="s">
        <v>193</v>
      </c>
    </row>
    <row r="83" spans="1:8" s="89" customFormat="1" hidden="1">
      <c r="A83" s="167"/>
      <c r="B83" s="167"/>
      <c r="C83" s="123"/>
      <c r="D83" s="79"/>
      <c r="E83" s="82"/>
      <c r="F83" s="79"/>
      <c r="G83" s="171">
        <f t="shared" si="2"/>
        <v>0</v>
      </c>
      <c r="H83" s="89" t="s">
        <v>193</v>
      </c>
    </row>
    <row r="84" spans="1:8" s="89" customFormat="1" hidden="1">
      <c r="A84" s="167"/>
      <c r="B84" s="167"/>
      <c r="C84" s="123"/>
      <c r="D84" s="79"/>
      <c r="E84" s="82"/>
      <c r="F84" s="79"/>
      <c r="G84" s="171">
        <f t="shared" si="2"/>
        <v>0</v>
      </c>
      <c r="H84" s="89" t="s">
        <v>193</v>
      </c>
    </row>
    <row r="85" spans="1:8" s="89" customFormat="1" hidden="1">
      <c r="A85" s="167"/>
      <c r="B85" s="167"/>
      <c r="C85" s="123"/>
      <c r="D85" s="79"/>
      <c r="E85" s="82"/>
      <c r="F85" s="79"/>
      <c r="G85" s="171">
        <f t="shared" si="2"/>
        <v>0</v>
      </c>
      <c r="H85" s="89" t="s">
        <v>193</v>
      </c>
    </row>
    <row r="86" spans="1:8" s="89" customFormat="1" hidden="1">
      <c r="A86" s="167"/>
      <c r="B86" s="167"/>
      <c r="C86" s="123"/>
      <c r="D86" s="79"/>
      <c r="E86" s="82"/>
      <c r="F86" s="79"/>
      <c r="G86" s="171">
        <f t="shared" si="2"/>
        <v>0</v>
      </c>
      <c r="H86" s="89" t="s">
        <v>193</v>
      </c>
    </row>
    <row r="87" spans="1:8" s="89" customFormat="1" hidden="1">
      <c r="A87" s="167"/>
      <c r="B87" s="167"/>
      <c r="C87" s="123"/>
      <c r="D87" s="79"/>
      <c r="E87" s="82"/>
      <c r="F87" s="79"/>
      <c r="G87" s="171">
        <f t="shared" si="2"/>
        <v>0</v>
      </c>
      <c r="H87" s="89" t="s">
        <v>193</v>
      </c>
    </row>
    <row r="88" spans="1:8" s="89" customFormat="1" hidden="1">
      <c r="A88" s="167"/>
      <c r="B88" s="167"/>
      <c r="C88" s="123"/>
      <c r="D88" s="79"/>
      <c r="E88" s="82"/>
      <c r="F88" s="79"/>
      <c r="G88" s="171">
        <f t="shared" si="2"/>
        <v>0</v>
      </c>
      <c r="H88" s="89" t="s">
        <v>193</v>
      </c>
    </row>
    <row r="89" spans="1:8" s="89" customFormat="1" hidden="1">
      <c r="A89" s="167"/>
      <c r="B89" s="167"/>
      <c r="C89" s="123"/>
      <c r="D89" s="79"/>
      <c r="E89" s="82"/>
      <c r="F89" s="79"/>
      <c r="G89" s="171">
        <f t="shared" si="2"/>
        <v>0</v>
      </c>
      <c r="H89" s="89" t="s">
        <v>193</v>
      </c>
    </row>
    <row r="90" spans="1:8" s="89" customFormat="1" hidden="1">
      <c r="A90" s="167"/>
      <c r="B90" s="167"/>
      <c r="C90" s="123"/>
      <c r="D90" s="79"/>
      <c r="E90" s="82"/>
      <c r="F90" s="79"/>
      <c r="G90" s="171">
        <f t="shared" si="2"/>
        <v>0</v>
      </c>
      <c r="H90" s="89" t="s">
        <v>193</v>
      </c>
    </row>
    <row r="91" spans="1:8" s="89" customFormat="1" hidden="1">
      <c r="A91" s="167"/>
      <c r="B91" s="167"/>
      <c r="C91" s="123"/>
      <c r="D91" s="79"/>
      <c r="E91" s="82"/>
      <c r="F91" s="79"/>
      <c r="G91" s="171">
        <f t="shared" si="2"/>
        <v>0</v>
      </c>
      <c r="H91" s="89" t="s">
        <v>193</v>
      </c>
    </row>
    <row r="92" spans="1:8" s="89" customFormat="1" hidden="1">
      <c r="A92" s="167"/>
      <c r="B92" s="167"/>
      <c r="C92" s="123"/>
      <c r="D92" s="79"/>
      <c r="E92" s="82"/>
      <c r="F92" s="79"/>
      <c r="G92" s="171">
        <f t="shared" si="2"/>
        <v>0</v>
      </c>
      <c r="H92" s="89" t="s">
        <v>193</v>
      </c>
    </row>
    <row r="93" spans="1:8" s="89" customFormat="1" hidden="1">
      <c r="A93" s="167"/>
      <c r="B93" s="167"/>
      <c r="C93" s="123"/>
      <c r="D93" s="79"/>
      <c r="E93" s="82"/>
      <c r="F93" s="79"/>
      <c r="G93" s="171">
        <f t="shared" si="2"/>
        <v>0</v>
      </c>
      <c r="H93" s="89" t="s">
        <v>193</v>
      </c>
    </row>
    <row r="94" spans="1:8" s="89" customFormat="1" hidden="1">
      <c r="A94" s="167"/>
      <c r="B94" s="167"/>
      <c r="C94" s="123"/>
      <c r="D94" s="79"/>
      <c r="E94" s="82"/>
      <c r="F94" s="79"/>
      <c r="G94" s="171">
        <f t="shared" si="2"/>
        <v>0</v>
      </c>
      <c r="H94" s="89" t="s">
        <v>193</v>
      </c>
    </row>
    <row r="95" spans="1:8" s="89" customFormat="1" hidden="1">
      <c r="A95" s="167"/>
      <c r="B95" s="167"/>
      <c r="C95" s="123"/>
      <c r="D95" s="79"/>
      <c r="E95" s="82"/>
      <c r="F95" s="79"/>
      <c r="G95" s="171">
        <f t="shared" si="2"/>
        <v>0</v>
      </c>
      <c r="H95" s="89" t="s">
        <v>193</v>
      </c>
    </row>
    <row r="96" spans="1:8" s="89" customFormat="1" hidden="1">
      <c r="A96" s="167"/>
      <c r="B96" s="167"/>
      <c r="C96" s="123"/>
      <c r="D96" s="79"/>
      <c r="E96" s="82"/>
      <c r="F96" s="79"/>
      <c r="G96" s="171">
        <f t="shared" si="2"/>
        <v>0</v>
      </c>
      <c r="H96" s="89" t="s">
        <v>193</v>
      </c>
    </row>
    <row r="97" spans="1:8" s="89" customFormat="1" hidden="1">
      <c r="A97" s="167"/>
      <c r="B97" s="167"/>
      <c r="C97" s="123"/>
      <c r="D97" s="79"/>
      <c r="E97" s="82"/>
      <c r="F97" s="79"/>
      <c r="G97" s="171">
        <f t="shared" si="2"/>
        <v>0</v>
      </c>
      <c r="H97" s="89" t="s">
        <v>193</v>
      </c>
    </row>
    <row r="98" spans="1:8" s="89" customFormat="1" hidden="1">
      <c r="A98" s="167"/>
      <c r="B98" s="167"/>
      <c r="C98" s="123"/>
      <c r="D98" s="79"/>
      <c r="E98" s="82"/>
      <c r="F98" s="79"/>
      <c r="G98" s="171">
        <f t="shared" si="2"/>
        <v>0</v>
      </c>
      <c r="H98" s="89" t="s">
        <v>193</v>
      </c>
    </row>
    <row r="99" spans="1:8" s="89" customFormat="1" hidden="1">
      <c r="A99" s="167"/>
      <c r="B99" s="167"/>
      <c r="C99" s="123"/>
      <c r="D99" s="79"/>
      <c r="E99" s="82"/>
      <c r="F99" s="79"/>
      <c r="G99" s="171">
        <f t="shared" si="2"/>
        <v>0</v>
      </c>
      <c r="H99" s="89" t="s">
        <v>193</v>
      </c>
    </row>
    <row r="100" spans="1:8" s="89" customFormat="1" hidden="1">
      <c r="A100" s="167"/>
      <c r="B100" s="167"/>
      <c r="C100" s="123"/>
      <c r="D100" s="79"/>
      <c r="E100" s="82"/>
      <c r="F100" s="79"/>
      <c r="G100" s="171">
        <f t="shared" si="2"/>
        <v>0</v>
      </c>
      <c r="H100" s="89" t="s">
        <v>193</v>
      </c>
    </row>
    <row r="101" spans="1:8" s="89" customFormat="1" hidden="1">
      <c r="A101" s="167"/>
      <c r="B101" s="167"/>
      <c r="C101" s="123"/>
      <c r="D101" s="79"/>
      <c r="E101" s="82"/>
      <c r="F101" s="79"/>
      <c r="G101" s="171">
        <f t="shared" ref="G101:G132" si="3">ROUND(+C101*E101*F101,2)</f>
        <v>0</v>
      </c>
      <c r="H101" s="89" t="s">
        <v>193</v>
      </c>
    </row>
    <row r="102" spans="1:8" s="89" customFormat="1" hidden="1">
      <c r="A102" s="167"/>
      <c r="B102" s="167"/>
      <c r="C102" s="123"/>
      <c r="D102" s="79"/>
      <c r="E102" s="82"/>
      <c r="F102" s="79"/>
      <c r="G102" s="171">
        <f t="shared" si="3"/>
        <v>0</v>
      </c>
      <c r="H102" s="89" t="s">
        <v>193</v>
      </c>
    </row>
    <row r="103" spans="1:8" s="89" customFormat="1" hidden="1">
      <c r="A103" s="167"/>
      <c r="B103" s="167"/>
      <c r="C103" s="123"/>
      <c r="D103" s="79"/>
      <c r="E103" s="82"/>
      <c r="F103" s="79"/>
      <c r="G103" s="171">
        <f t="shared" si="3"/>
        <v>0</v>
      </c>
      <c r="H103" s="89" t="s">
        <v>193</v>
      </c>
    </row>
    <row r="104" spans="1:8" s="89" customFormat="1" hidden="1">
      <c r="A104" s="167"/>
      <c r="B104" s="167"/>
      <c r="C104" s="123"/>
      <c r="D104" s="79"/>
      <c r="E104" s="82"/>
      <c r="F104" s="79"/>
      <c r="G104" s="171">
        <f t="shared" si="3"/>
        <v>0</v>
      </c>
      <c r="H104" s="89" t="s">
        <v>193</v>
      </c>
    </row>
    <row r="105" spans="1:8" s="89" customFormat="1" hidden="1">
      <c r="A105" s="167"/>
      <c r="B105" s="167"/>
      <c r="C105" s="123"/>
      <c r="D105" s="79"/>
      <c r="E105" s="82"/>
      <c r="F105" s="79"/>
      <c r="G105" s="171">
        <f t="shared" si="3"/>
        <v>0</v>
      </c>
      <c r="H105" s="89" t="s">
        <v>193</v>
      </c>
    </row>
    <row r="106" spans="1:8" s="89" customFormat="1" hidden="1">
      <c r="A106" s="167"/>
      <c r="B106" s="167"/>
      <c r="C106" s="123"/>
      <c r="D106" s="79"/>
      <c r="E106" s="82"/>
      <c r="F106" s="79"/>
      <c r="G106" s="171">
        <f t="shared" si="3"/>
        <v>0</v>
      </c>
      <c r="H106" s="89" t="s">
        <v>193</v>
      </c>
    </row>
    <row r="107" spans="1:8" s="89" customFormat="1" hidden="1">
      <c r="A107" s="167"/>
      <c r="B107" s="167"/>
      <c r="C107" s="123"/>
      <c r="D107" s="79"/>
      <c r="E107" s="82"/>
      <c r="F107" s="79"/>
      <c r="G107" s="171">
        <f t="shared" si="3"/>
        <v>0</v>
      </c>
      <c r="H107" s="89" t="s">
        <v>193</v>
      </c>
    </row>
    <row r="108" spans="1:8" s="89" customFormat="1" hidden="1">
      <c r="A108" s="167"/>
      <c r="B108" s="167"/>
      <c r="C108" s="123"/>
      <c r="D108" s="79"/>
      <c r="E108" s="82"/>
      <c r="F108" s="79"/>
      <c r="G108" s="171">
        <f t="shared" si="3"/>
        <v>0</v>
      </c>
      <c r="H108" s="89" t="s">
        <v>193</v>
      </c>
    </row>
    <row r="109" spans="1:8" s="89" customFormat="1" hidden="1">
      <c r="A109" s="167"/>
      <c r="B109" s="167"/>
      <c r="C109" s="123"/>
      <c r="D109" s="79"/>
      <c r="E109" s="82"/>
      <c r="F109" s="79"/>
      <c r="G109" s="171">
        <f t="shared" si="3"/>
        <v>0</v>
      </c>
      <c r="H109" s="89" t="s">
        <v>193</v>
      </c>
    </row>
    <row r="110" spans="1:8" s="89" customFormat="1" hidden="1">
      <c r="A110" s="167"/>
      <c r="B110" s="167"/>
      <c r="C110" s="123"/>
      <c r="D110" s="79"/>
      <c r="E110" s="82"/>
      <c r="F110" s="79"/>
      <c r="G110" s="171">
        <f t="shared" si="3"/>
        <v>0</v>
      </c>
      <c r="H110" s="89" t="s">
        <v>193</v>
      </c>
    </row>
    <row r="111" spans="1:8" s="89" customFormat="1" hidden="1">
      <c r="A111" s="167"/>
      <c r="B111" s="167"/>
      <c r="C111" s="123"/>
      <c r="D111" s="79"/>
      <c r="E111" s="82"/>
      <c r="F111" s="79"/>
      <c r="G111" s="171">
        <f t="shared" si="3"/>
        <v>0</v>
      </c>
      <c r="H111" s="89" t="s">
        <v>193</v>
      </c>
    </row>
    <row r="112" spans="1:8" s="89" customFormat="1" hidden="1">
      <c r="A112" s="167"/>
      <c r="B112" s="167"/>
      <c r="C112" s="123"/>
      <c r="D112" s="79"/>
      <c r="E112" s="82"/>
      <c r="F112" s="79"/>
      <c r="G112" s="171">
        <f t="shared" si="3"/>
        <v>0</v>
      </c>
      <c r="H112" s="89" t="s">
        <v>193</v>
      </c>
    </row>
    <row r="113" spans="1:8" s="89" customFormat="1" hidden="1">
      <c r="A113" s="167"/>
      <c r="B113" s="167"/>
      <c r="C113" s="123"/>
      <c r="D113" s="79"/>
      <c r="E113" s="82"/>
      <c r="F113" s="79"/>
      <c r="G113" s="171">
        <f t="shared" si="3"/>
        <v>0</v>
      </c>
      <c r="H113" s="89" t="s">
        <v>193</v>
      </c>
    </row>
    <row r="114" spans="1:8" s="89" customFormat="1" hidden="1">
      <c r="A114" s="167"/>
      <c r="B114" s="167"/>
      <c r="C114" s="123"/>
      <c r="D114" s="79"/>
      <c r="E114" s="82"/>
      <c r="F114" s="79"/>
      <c r="G114" s="171">
        <f t="shared" si="3"/>
        <v>0</v>
      </c>
      <c r="H114" s="89" t="s">
        <v>193</v>
      </c>
    </row>
    <row r="115" spans="1:8" s="89" customFormat="1" hidden="1">
      <c r="A115" s="167"/>
      <c r="B115" s="167"/>
      <c r="C115" s="123"/>
      <c r="D115" s="79"/>
      <c r="E115" s="82"/>
      <c r="F115" s="79"/>
      <c r="G115" s="171">
        <f t="shared" si="3"/>
        <v>0</v>
      </c>
      <c r="H115" s="89" t="s">
        <v>193</v>
      </c>
    </row>
    <row r="116" spans="1:8" s="89" customFormat="1" hidden="1">
      <c r="A116" s="167"/>
      <c r="B116" s="167"/>
      <c r="C116" s="123"/>
      <c r="D116" s="79"/>
      <c r="E116" s="82"/>
      <c r="F116" s="79"/>
      <c r="G116" s="171">
        <f t="shared" si="3"/>
        <v>0</v>
      </c>
      <c r="H116" s="89" t="s">
        <v>193</v>
      </c>
    </row>
    <row r="117" spans="1:8" s="89" customFormat="1" hidden="1">
      <c r="A117" s="167"/>
      <c r="B117" s="167"/>
      <c r="C117" s="123"/>
      <c r="D117" s="79"/>
      <c r="E117" s="82"/>
      <c r="F117" s="79"/>
      <c r="G117" s="171">
        <f t="shared" si="3"/>
        <v>0</v>
      </c>
      <c r="H117" s="89" t="s">
        <v>193</v>
      </c>
    </row>
    <row r="118" spans="1:8" s="89" customFormat="1" hidden="1">
      <c r="A118" s="167"/>
      <c r="B118" s="167"/>
      <c r="C118" s="123"/>
      <c r="D118" s="79"/>
      <c r="E118" s="82"/>
      <c r="F118" s="79"/>
      <c r="G118" s="171">
        <f t="shared" si="3"/>
        <v>0</v>
      </c>
      <c r="H118" s="89" t="s">
        <v>193</v>
      </c>
    </row>
    <row r="119" spans="1:8" s="89" customFormat="1" hidden="1">
      <c r="A119" s="167"/>
      <c r="B119" s="167"/>
      <c r="C119" s="123"/>
      <c r="D119" s="79"/>
      <c r="E119" s="82"/>
      <c r="F119" s="79"/>
      <c r="G119" s="171">
        <f t="shared" si="3"/>
        <v>0</v>
      </c>
      <c r="H119" s="89" t="s">
        <v>193</v>
      </c>
    </row>
    <row r="120" spans="1:8" s="89" customFormat="1" hidden="1">
      <c r="A120" s="167"/>
      <c r="B120" s="167"/>
      <c r="C120" s="123"/>
      <c r="D120" s="79"/>
      <c r="E120" s="82"/>
      <c r="F120" s="79"/>
      <c r="G120" s="171">
        <f t="shared" si="3"/>
        <v>0</v>
      </c>
      <c r="H120" s="89" t="s">
        <v>193</v>
      </c>
    </row>
    <row r="121" spans="1:8" s="89" customFormat="1" hidden="1">
      <c r="A121" s="167"/>
      <c r="B121" s="167"/>
      <c r="C121" s="123"/>
      <c r="D121" s="79"/>
      <c r="E121" s="82"/>
      <c r="F121" s="79"/>
      <c r="G121" s="171">
        <f t="shared" si="3"/>
        <v>0</v>
      </c>
      <c r="H121" s="89" t="s">
        <v>193</v>
      </c>
    </row>
    <row r="122" spans="1:8" s="89" customFormat="1" hidden="1">
      <c r="A122" s="167"/>
      <c r="B122" s="167"/>
      <c r="C122" s="123"/>
      <c r="D122" s="79"/>
      <c r="E122" s="82"/>
      <c r="F122" s="79"/>
      <c r="G122" s="171">
        <f t="shared" si="3"/>
        <v>0</v>
      </c>
      <c r="H122" s="89" t="s">
        <v>193</v>
      </c>
    </row>
    <row r="123" spans="1:8" s="89" customFormat="1" hidden="1">
      <c r="A123" s="167"/>
      <c r="B123" s="167"/>
      <c r="C123" s="123"/>
      <c r="D123" s="79"/>
      <c r="E123" s="82"/>
      <c r="F123" s="79"/>
      <c r="G123" s="171">
        <f t="shared" si="3"/>
        <v>0</v>
      </c>
      <c r="H123" s="89" t="s">
        <v>193</v>
      </c>
    </row>
    <row r="124" spans="1:8" s="89" customFormat="1" hidden="1">
      <c r="A124" s="167"/>
      <c r="B124" s="167"/>
      <c r="C124" s="123"/>
      <c r="D124" s="79"/>
      <c r="E124" s="82"/>
      <c r="F124" s="79"/>
      <c r="G124" s="171">
        <f t="shared" si="3"/>
        <v>0</v>
      </c>
      <c r="H124" s="89" t="s">
        <v>193</v>
      </c>
    </row>
    <row r="125" spans="1:8" s="89" customFormat="1" hidden="1">
      <c r="A125" s="167"/>
      <c r="B125" s="167"/>
      <c r="C125" s="123"/>
      <c r="D125" s="79"/>
      <c r="E125" s="82"/>
      <c r="F125" s="79"/>
      <c r="G125" s="171">
        <f t="shared" si="3"/>
        <v>0</v>
      </c>
      <c r="H125" s="89" t="s">
        <v>193</v>
      </c>
    </row>
    <row r="126" spans="1:8" s="89" customFormat="1" hidden="1">
      <c r="A126" s="167"/>
      <c r="B126" s="167"/>
      <c r="C126" s="123"/>
      <c r="D126" s="79"/>
      <c r="E126" s="82"/>
      <c r="F126" s="79"/>
      <c r="G126" s="171">
        <f t="shared" si="3"/>
        <v>0</v>
      </c>
      <c r="H126" s="89" t="s">
        <v>193</v>
      </c>
    </row>
    <row r="127" spans="1:8" s="89" customFormat="1" hidden="1">
      <c r="A127" s="167"/>
      <c r="B127" s="167"/>
      <c r="C127" s="123"/>
      <c r="D127" s="79"/>
      <c r="E127" s="82"/>
      <c r="F127" s="79"/>
      <c r="G127" s="171">
        <f t="shared" si="3"/>
        <v>0</v>
      </c>
      <c r="H127" s="89" t="s">
        <v>193</v>
      </c>
    </row>
    <row r="128" spans="1:8" s="89" customFormat="1" hidden="1">
      <c r="A128" s="167"/>
      <c r="B128" s="167"/>
      <c r="C128" s="123"/>
      <c r="D128" s="79"/>
      <c r="E128" s="82"/>
      <c r="F128" s="79"/>
      <c r="G128" s="171">
        <f t="shared" si="3"/>
        <v>0</v>
      </c>
      <c r="H128" s="89" t="s">
        <v>193</v>
      </c>
    </row>
    <row r="129" spans="1:10" s="89" customFormat="1" hidden="1">
      <c r="A129" s="167"/>
      <c r="B129" s="167"/>
      <c r="C129" s="123"/>
      <c r="D129" s="79"/>
      <c r="E129" s="82"/>
      <c r="F129" s="79"/>
      <c r="G129" s="171">
        <f t="shared" si="3"/>
        <v>0</v>
      </c>
      <c r="H129" s="89" t="s">
        <v>193</v>
      </c>
    </row>
    <row r="130" spans="1:10" s="89" customFormat="1" hidden="1">
      <c r="A130" s="167"/>
      <c r="B130" s="167"/>
      <c r="C130" s="123"/>
      <c r="D130" s="79"/>
      <c r="E130" s="82"/>
      <c r="F130" s="79"/>
      <c r="G130" s="171">
        <f t="shared" si="3"/>
        <v>0</v>
      </c>
      <c r="H130" s="89" t="s">
        <v>193</v>
      </c>
    </row>
    <row r="131" spans="1:10" s="89" customFormat="1" hidden="1">
      <c r="A131" s="167"/>
      <c r="B131" s="167"/>
      <c r="C131" s="123"/>
      <c r="D131" s="79"/>
      <c r="E131" s="82"/>
      <c r="F131" s="79"/>
      <c r="G131" s="171">
        <f t="shared" si="3"/>
        <v>0</v>
      </c>
      <c r="H131" s="89" t="s">
        <v>193</v>
      </c>
    </row>
    <row r="132" spans="1:10" s="89" customFormat="1" hidden="1">
      <c r="A132" s="167"/>
      <c r="B132" s="167"/>
      <c r="C132" s="123"/>
      <c r="D132" s="79"/>
      <c r="E132" s="82"/>
      <c r="F132" s="79"/>
      <c r="G132" s="171">
        <f t="shared" si="3"/>
        <v>0</v>
      </c>
      <c r="H132" s="89" t="s">
        <v>193</v>
      </c>
    </row>
    <row r="133" spans="1:10" s="89" customFormat="1" hidden="1">
      <c r="A133" s="167"/>
      <c r="B133" s="167"/>
      <c r="C133" s="123"/>
      <c r="D133" s="79"/>
      <c r="E133" s="82"/>
      <c r="F133" s="79"/>
      <c r="G133" s="171">
        <f t="shared" ref="G133:G134" si="4">ROUND(+C133*E133*F133,2)</f>
        <v>0</v>
      </c>
      <c r="H133" s="89" t="s">
        <v>193</v>
      </c>
    </row>
    <row r="134" spans="1:10" s="89" customFormat="1">
      <c r="A134" s="167"/>
      <c r="B134" s="167"/>
      <c r="C134" s="123"/>
      <c r="D134" s="79"/>
      <c r="E134" s="82"/>
      <c r="F134" s="79"/>
      <c r="G134" s="218">
        <f t="shared" si="4"/>
        <v>0</v>
      </c>
      <c r="H134" s="89" t="s">
        <v>193</v>
      </c>
    </row>
    <row r="135" spans="1:10" s="89" customFormat="1">
      <c r="A135" s="167"/>
      <c r="B135" s="167"/>
      <c r="C135" s="124"/>
      <c r="D135" s="79"/>
      <c r="E135" s="82"/>
      <c r="F135" s="170" t="s">
        <v>194</v>
      </c>
      <c r="G135" s="223">
        <f>ROUND(SUBTOTAL(109,G5:G134),2)</f>
        <v>0</v>
      </c>
      <c r="H135" s="89" t="s">
        <v>193</v>
      </c>
      <c r="J135" s="349" t="s">
        <v>210</v>
      </c>
    </row>
    <row r="136" spans="1:10" s="89" customFormat="1">
      <c r="A136" s="166"/>
      <c r="B136" s="166"/>
      <c r="C136" s="110"/>
      <c r="D136" s="83"/>
      <c r="E136" s="84"/>
      <c r="F136" s="83"/>
      <c r="G136" s="219"/>
      <c r="H136" s="89" t="s">
        <v>196</v>
      </c>
      <c r="J136" s="349"/>
    </row>
    <row r="137" spans="1:10" s="89" customFormat="1">
      <c r="A137" s="163"/>
      <c r="B137" s="163"/>
      <c r="C137" s="123"/>
      <c r="D137" s="79"/>
      <c r="E137" s="82"/>
      <c r="F137" s="79"/>
      <c r="G137" s="171">
        <f t="shared" ref="G137:G168" si="5">ROUND(+C137*E137*F137,2)</f>
        <v>0</v>
      </c>
      <c r="H137" s="89" t="s">
        <v>196</v>
      </c>
    </row>
    <row r="138" spans="1:10" s="89" customFormat="1">
      <c r="A138" s="167"/>
      <c r="B138" s="167"/>
      <c r="C138" s="123"/>
      <c r="D138" s="79"/>
      <c r="E138" s="82"/>
      <c r="F138" s="79"/>
      <c r="G138" s="171">
        <f t="shared" si="5"/>
        <v>0</v>
      </c>
      <c r="H138" s="89" t="s">
        <v>196</v>
      </c>
    </row>
    <row r="139" spans="1:10" s="89" customFormat="1">
      <c r="A139" s="167"/>
      <c r="B139" s="167"/>
      <c r="C139" s="123"/>
      <c r="D139" s="79"/>
      <c r="E139" s="82"/>
      <c r="F139" s="79"/>
      <c r="G139" s="171">
        <f t="shared" si="5"/>
        <v>0</v>
      </c>
      <c r="H139" s="89" t="s">
        <v>196</v>
      </c>
    </row>
    <row r="140" spans="1:10" s="89" customFormat="1" hidden="1">
      <c r="A140" s="167"/>
      <c r="B140" s="167"/>
      <c r="C140" s="123"/>
      <c r="D140" s="79"/>
      <c r="E140" s="82"/>
      <c r="F140" s="79"/>
      <c r="G140" s="171">
        <f t="shared" si="5"/>
        <v>0</v>
      </c>
      <c r="H140" s="89" t="s">
        <v>196</v>
      </c>
    </row>
    <row r="141" spans="1:10" s="89" customFormat="1" hidden="1">
      <c r="A141" s="167"/>
      <c r="B141" s="167"/>
      <c r="C141" s="123"/>
      <c r="D141" s="79"/>
      <c r="E141" s="82"/>
      <c r="F141" s="79"/>
      <c r="G141" s="171">
        <f t="shared" si="5"/>
        <v>0</v>
      </c>
      <c r="H141" s="89" t="s">
        <v>196</v>
      </c>
    </row>
    <row r="142" spans="1:10" s="89" customFormat="1" hidden="1">
      <c r="A142" s="167"/>
      <c r="B142" s="167"/>
      <c r="C142" s="123"/>
      <c r="D142" s="79"/>
      <c r="E142" s="82"/>
      <c r="F142" s="79"/>
      <c r="G142" s="171">
        <f t="shared" si="5"/>
        <v>0</v>
      </c>
      <c r="H142" s="89" t="s">
        <v>196</v>
      </c>
    </row>
    <row r="143" spans="1:10" s="89" customFormat="1" hidden="1">
      <c r="A143" s="167"/>
      <c r="B143" s="167"/>
      <c r="C143" s="123"/>
      <c r="D143" s="79"/>
      <c r="E143" s="82"/>
      <c r="F143" s="79"/>
      <c r="G143" s="171">
        <f t="shared" si="5"/>
        <v>0</v>
      </c>
      <c r="H143" s="89" t="s">
        <v>196</v>
      </c>
    </row>
    <row r="144" spans="1:10" s="89" customFormat="1" hidden="1">
      <c r="A144" s="167"/>
      <c r="B144" s="167"/>
      <c r="C144" s="123"/>
      <c r="D144" s="79"/>
      <c r="E144" s="82"/>
      <c r="F144" s="79"/>
      <c r="G144" s="171">
        <f t="shared" si="5"/>
        <v>0</v>
      </c>
      <c r="H144" s="89" t="s">
        <v>196</v>
      </c>
    </row>
    <row r="145" spans="1:8" s="89" customFormat="1" hidden="1">
      <c r="A145" s="167"/>
      <c r="B145" s="167"/>
      <c r="C145" s="123"/>
      <c r="D145" s="79"/>
      <c r="E145" s="82"/>
      <c r="F145" s="79"/>
      <c r="G145" s="171">
        <f t="shared" si="5"/>
        <v>0</v>
      </c>
      <c r="H145" s="89" t="s">
        <v>196</v>
      </c>
    </row>
    <row r="146" spans="1:8" s="89" customFormat="1" hidden="1">
      <c r="A146" s="167"/>
      <c r="B146" s="167"/>
      <c r="C146" s="123"/>
      <c r="D146" s="79"/>
      <c r="E146" s="82"/>
      <c r="F146" s="79"/>
      <c r="G146" s="171">
        <f t="shared" si="5"/>
        <v>0</v>
      </c>
      <c r="H146" s="89" t="s">
        <v>196</v>
      </c>
    </row>
    <row r="147" spans="1:8" s="89" customFormat="1" hidden="1">
      <c r="A147" s="167"/>
      <c r="B147" s="167"/>
      <c r="C147" s="123"/>
      <c r="D147" s="79"/>
      <c r="E147" s="82"/>
      <c r="F147" s="79"/>
      <c r="G147" s="171">
        <f t="shared" si="5"/>
        <v>0</v>
      </c>
      <c r="H147" s="89" t="s">
        <v>196</v>
      </c>
    </row>
    <row r="148" spans="1:8" s="89" customFormat="1" hidden="1">
      <c r="A148" s="167"/>
      <c r="B148" s="167"/>
      <c r="C148" s="123"/>
      <c r="D148" s="79"/>
      <c r="E148" s="82"/>
      <c r="F148" s="79"/>
      <c r="G148" s="171">
        <f t="shared" si="5"/>
        <v>0</v>
      </c>
      <c r="H148" s="89" t="s">
        <v>196</v>
      </c>
    </row>
    <row r="149" spans="1:8" s="89" customFormat="1" hidden="1">
      <c r="A149" s="167"/>
      <c r="B149" s="167"/>
      <c r="C149" s="123"/>
      <c r="D149" s="79"/>
      <c r="E149" s="82"/>
      <c r="F149" s="79"/>
      <c r="G149" s="171">
        <f t="shared" si="5"/>
        <v>0</v>
      </c>
      <c r="H149" s="89" t="s">
        <v>196</v>
      </c>
    </row>
    <row r="150" spans="1:8" s="89" customFormat="1" hidden="1">
      <c r="A150" s="167"/>
      <c r="B150" s="167"/>
      <c r="C150" s="123"/>
      <c r="D150" s="79"/>
      <c r="E150" s="82"/>
      <c r="F150" s="79"/>
      <c r="G150" s="171">
        <f t="shared" si="5"/>
        <v>0</v>
      </c>
      <c r="H150" s="89" t="s">
        <v>196</v>
      </c>
    </row>
    <row r="151" spans="1:8" s="89" customFormat="1" hidden="1">
      <c r="A151" s="167"/>
      <c r="B151" s="167"/>
      <c r="C151" s="123"/>
      <c r="D151" s="79"/>
      <c r="E151" s="82"/>
      <c r="F151" s="79"/>
      <c r="G151" s="171">
        <f t="shared" si="5"/>
        <v>0</v>
      </c>
      <c r="H151" s="89" t="s">
        <v>196</v>
      </c>
    </row>
    <row r="152" spans="1:8" s="89" customFormat="1" hidden="1">
      <c r="A152" s="167"/>
      <c r="B152" s="167"/>
      <c r="C152" s="123"/>
      <c r="D152" s="79"/>
      <c r="E152" s="82"/>
      <c r="F152" s="79"/>
      <c r="G152" s="171">
        <f t="shared" si="5"/>
        <v>0</v>
      </c>
      <c r="H152" s="89" t="s">
        <v>196</v>
      </c>
    </row>
    <row r="153" spans="1:8" s="89" customFormat="1" hidden="1">
      <c r="A153" s="167"/>
      <c r="B153" s="167"/>
      <c r="C153" s="123"/>
      <c r="D153" s="79"/>
      <c r="E153" s="82"/>
      <c r="F153" s="79"/>
      <c r="G153" s="171">
        <f t="shared" si="5"/>
        <v>0</v>
      </c>
      <c r="H153" s="89" t="s">
        <v>196</v>
      </c>
    </row>
    <row r="154" spans="1:8" s="89" customFormat="1" hidden="1">
      <c r="A154" s="167"/>
      <c r="B154" s="167"/>
      <c r="C154" s="123"/>
      <c r="D154" s="79"/>
      <c r="E154" s="82"/>
      <c r="F154" s="79"/>
      <c r="G154" s="171">
        <f t="shared" si="5"/>
        <v>0</v>
      </c>
      <c r="H154" s="89" t="s">
        <v>196</v>
      </c>
    </row>
    <row r="155" spans="1:8" s="89" customFormat="1" hidden="1">
      <c r="A155" s="167"/>
      <c r="B155" s="167"/>
      <c r="C155" s="123"/>
      <c r="D155" s="79"/>
      <c r="E155" s="82"/>
      <c r="F155" s="79"/>
      <c r="G155" s="171">
        <f t="shared" si="5"/>
        <v>0</v>
      </c>
      <c r="H155" s="89" t="s">
        <v>196</v>
      </c>
    </row>
    <row r="156" spans="1:8" s="89" customFormat="1" hidden="1">
      <c r="A156" s="167"/>
      <c r="B156" s="167"/>
      <c r="C156" s="123"/>
      <c r="D156" s="79"/>
      <c r="E156" s="82"/>
      <c r="F156" s="79"/>
      <c r="G156" s="171">
        <f t="shared" si="5"/>
        <v>0</v>
      </c>
      <c r="H156" s="89" t="s">
        <v>196</v>
      </c>
    </row>
    <row r="157" spans="1:8" s="89" customFormat="1" hidden="1">
      <c r="A157" s="167"/>
      <c r="B157" s="167"/>
      <c r="C157" s="123"/>
      <c r="D157" s="79"/>
      <c r="E157" s="82"/>
      <c r="F157" s="79"/>
      <c r="G157" s="171">
        <f t="shared" si="5"/>
        <v>0</v>
      </c>
      <c r="H157" s="89" t="s">
        <v>196</v>
      </c>
    </row>
    <row r="158" spans="1:8" s="89" customFormat="1" hidden="1">
      <c r="A158" s="167"/>
      <c r="B158" s="167"/>
      <c r="C158" s="123"/>
      <c r="D158" s="79"/>
      <c r="E158" s="82"/>
      <c r="F158" s="79"/>
      <c r="G158" s="171">
        <f t="shared" si="5"/>
        <v>0</v>
      </c>
      <c r="H158" s="89" t="s">
        <v>196</v>
      </c>
    </row>
    <row r="159" spans="1:8" s="89" customFormat="1" hidden="1">
      <c r="A159" s="167"/>
      <c r="B159" s="167"/>
      <c r="C159" s="123"/>
      <c r="D159" s="79"/>
      <c r="E159" s="82"/>
      <c r="F159" s="79"/>
      <c r="G159" s="171">
        <f t="shared" si="5"/>
        <v>0</v>
      </c>
      <c r="H159" s="89" t="s">
        <v>196</v>
      </c>
    </row>
    <row r="160" spans="1:8" s="89" customFormat="1" hidden="1">
      <c r="A160" s="167"/>
      <c r="B160" s="167"/>
      <c r="C160" s="123"/>
      <c r="D160" s="79"/>
      <c r="E160" s="82"/>
      <c r="F160" s="79"/>
      <c r="G160" s="171">
        <f t="shared" si="5"/>
        <v>0</v>
      </c>
      <c r="H160" s="89" t="s">
        <v>196</v>
      </c>
    </row>
    <row r="161" spans="1:8" s="89" customFormat="1" hidden="1">
      <c r="A161" s="167"/>
      <c r="B161" s="167"/>
      <c r="C161" s="123"/>
      <c r="D161" s="79"/>
      <c r="E161" s="82"/>
      <c r="F161" s="79"/>
      <c r="G161" s="171">
        <f t="shared" si="5"/>
        <v>0</v>
      </c>
      <c r="H161" s="89" t="s">
        <v>196</v>
      </c>
    </row>
    <row r="162" spans="1:8" s="89" customFormat="1" hidden="1">
      <c r="A162" s="167"/>
      <c r="B162" s="167"/>
      <c r="C162" s="123"/>
      <c r="D162" s="79"/>
      <c r="E162" s="82"/>
      <c r="F162" s="79"/>
      <c r="G162" s="171">
        <f t="shared" si="5"/>
        <v>0</v>
      </c>
      <c r="H162" s="89" t="s">
        <v>196</v>
      </c>
    </row>
    <row r="163" spans="1:8" s="89" customFormat="1" hidden="1">
      <c r="A163" s="167"/>
      <c r="B163" s="167"/>
      <c r="C163" s="123"/>
      <c r="D163" s="79"/>
      <c r="E163" s="82"/>
      <c r="F163" s="79"/>
      <c r="G163" s="171">
        <f t="shared" si="5"/>
        <v>0</v>
      </c>
      <c r="H163" s="89" t="s">
        <v>196</v>
      </c>
    </row>
    <row r="164" spans="1:8" s="89" customFormat="1" hidden="1">
      <c r="A164" s="167"/>
      <c r="B164" s="167"/>
      <c r="C164" s="123"/>
      <c r="D164" s="79"/>
      <c r="E164" s="82"/>
      <c r="F164" s="79"/>
      <c r="G164" s="171">
        <f t="shared" si="5"/>
        <v>0</v>
      </c>
      <c r="H164" s="89" t="s">
        <v>196</v>
      </c>
    </row>
    <row r="165" spans="1:8" s="89" customFormat="1" hidden="1">
      <c r="A165" s="167"/>
      <c r="B165" s="167"/>
      <c r="C165" s="123"/>
      <c r="D165" s="79"/>
      <c r="E165" s="82"/>
      <c r="F165" s="79"/>
      <c r="G165" s="171">
        <f t="shared" si="5"/>
        <v>0</v>
      </c>
      <c r="H165" s="89" t="s">
        <v>196</v>
      </c>
    </row>
    <row r="166" spans="1:8" s="89" customFormat="1" hidden="1">
      <c r="A166" s="167"/>
      <c r="B166" s="167"/>
      <c r="C166" s="123"/>
      <c r="D166" s="79"/>
      <c r="E166" s="82"/>
      <c r="F166" s="79"/>
      <c r="G166" s="171">
        <f t="shared" si="5"/>
        <v>0</v>
      </c>
      <c r="H166" s="89" t="s">
        <v>196</v>
      </c>
    </row>
    <row r="167" spans="1:8" s="89" customFormat="1" hidden="1">
      <c r="A167" s="167"/>
      <c r="B167" s="167"/>
      <c r="C167" s="123"/>
      <c r="D167" s="79"/>
      <c r="E167" s="82"/>
      <c r="F167" s="79"/>
      <c r="G167" s="171">
        <f t="shared" si="5"/>
        <v>0</v>
      </c>
      <c r="H167" s="89" t="s">
        <v>196</v>
      </c>
    </row>
    <row r="168" spans="1:8" s="89" customFormat="1" hidden="1">
      <c r="A168" s="167"/>
      <c r="B168" s="167"/>
      <c r="C168" s="123"/>
      <c r="D168" s="79"/>
      <c r="E168" s="82"/>
      <c r="F168" s="79"/>
      <c r="G168" s="171">
        <f t="shared" si="5"/>
        <v>0</v>
      </c>
      <c r="H168" s="89" t="s">
        <v>196</v>
      </c>
    </row>
    <row r="169" spans="1:8" s="89" customFormat="1" hidden="1">
      <c r="A169" s="167"/>
      <c r="B169" s="167"/>
      <c r="C169" s="123"/>
      <c r="D169" s="79"/>
      <c r="E169" s="82"/>
      <c r="F169" s="79"/>
      <c r="G169" s="171">
        <f t="shared" ref="G169:G200" si="6">ROUND(+C169*E169*F169,2)</f>
        <v>0</v>
      </c>
      <c r="H169" s="89" t="s">
        <v>196</v>
      </c>
    </row>
    <row r="170" spans="1:8" s="89" customFormat="1" hidden="1">
      <c r="A170" s="167"/>
      <c r="B170" s="167"/>
      <c r="C170" s="123"/>
      <c r="D170" s="79"/>
      <c r="E170" s="82"/>
      <c r="F170" s="79"/>
      <c r="G170" s="171">
        <f t="shared" si="6"/>
        <v>0</v>
      </c>
      <c r="H170" s="89" t="s">
        <v>196</v>
      </c>
    </row>
    <row r="171" spans="1:8" s="89" customFormat="1" hidden="1">
      <c r="A171" s="167"/>
      <c r="B171" s="167"/>
      <c r="C171" s="123"/>
      <c r="D171" s="79"/>
      <c r="E171" s="82"/>
      <c r="F171" s="79"/>
      <c r="G171" s="171">
        <f t="shared" si="6"/>
        <v>0</v>
      </c>
      <c r="H171" s="89" t="s">
        <v>196</v>
      </c>
    </row>
    <row r="172" spans="1:8" s="89" customFormat="1" hidden="1">
      <c r="A172" s="167"/>
      <c r="B172" s="167"/>
      <c r="C172" s="123"/>
      <c r="D172" s="79"/>
      <c r="E172" s="82"/>
      <c r="F172" s="79"/>
      <c r="G172" s="171">
        <f t="shared" si="6"/>
        <v>0</v>
      </c>
      <c r="H172" s="89" t="s">
        <v>196</v>
      </c>
    </row>
    <row r="173" spans="1:8" s="89" customFormat="1" hidden="1">
      <c r="A173" s="167"/>
      <c r="B173" s="167"/>
      <c r="C173" s="123"/>
      <c r="D173" s="79"/>
      <c r="E173" s="82"/>
      <c r="F173" s="79"/>
      <c r="G173" s="171">
        <f t="shared" si="6"/>
        <v>0</v>
      </c>
      <c r="H173" s="89" t="s">
        <v>196</v>
      </c>
    </row>
    <row r="174" spans="1:8" s="89" customFormat="1" hidden="1">
      <c r="A174" s="167"/>
      <c r="B174" s="167"/>
      <c r="C174" s="123"/>
      <c r="D174" s="79"/>
      <c r="E174" s="82"/>
      <c r="F174" s="79"/>
      <c r="G174" s="171">
        <f t="shared" si="6"/>
        <v>0</v>
      </c>
      <c r="H174" s="89" t="s">
        <v>196</v>
      </c>
    </row>
    <row r="175" spans="1:8" s="89" customFormat="1" hidden="1">
      <c r="A175" s="167"/>
      <c r="B175" s="167"/>
      <c r="C175" s="123"/>
      <c r="D175" s="79"/>
      <c r="E175" s="82"/>
      <c r="F175" s="79"/>
      <c r="G175" s="171">
        <f t="shared" si="6"/>
        <v>0</v>
      </c>
      <c r="H175" s="89" t="s">
        <v>196</v>
      </c>
    </row>
    <row r="176" spans="1:8" s="89" customFormat="1" hidden="1">
      <c r="A176" s="167"/>
      <c r="B176" s="167"/>
      <c r="C176" s="123"/>
      <c r="D176" s="79"/>
      <c r="E176" s="82"/>
      <c r="F176" s="79"/>
      <c r="G176" s="171">
        <f t="shared" si="6"/>
        <v>0</v>
      </c>
      <c r="H176" s="89" t="s">
        <v>196</v>
      </c>
    </row>
    <row r="177" spans="1:8" s="89" customFormat="1" hidden="1">
      <c r="A177" s="167"/>
      <c r="B177" s="167"/>
      <c r="C177" s="123"/>
      <c r="D177" s="79"/>
      <c r="E177" s="82"/>
      <c r="F177" s="79"/>
      <c r="G177" s="171">
        <f t="shared" si="6"/>
        <v>0</v>
      </c>
      <c r="H177" s="89" t="s">
        <v>196</v>
      </c>
    </row>
    <row r="178" spans="1:8" s="89" customFormat="1" hidden="1">
      <c r="A178" s="167"/>
      <c r="B178" s="167"/>
      <c r="C178" s="123"/>
      <c r="D178" s="79"/>
      <c r="E178" s="82"/>
      <c r="F178" s="79"/>
      <c r="G178" s="171">
        <f t="shared" si="6"/>
        <v>0</v>
      </c>
      <c r="H178" s="89" t="s">
        <v>196</v>
      </c>
    </row>
    <row r="179" spans="1:8" s="89" customFormat="1" hidden="1">
      <c r="A179" s="167"/>
      <c r="B179" s="167"/>
      <c r="C179" s="123"/>
      <c r="D179" s="79"/>
      <c r="E179" s="82"/>
      <c r="F179" s="79"/>
      <c r="G179" s="171">
        <f t="shared" si="6"/>
        <v>0</v>
      </c>
      <c r="H179" s="89" t="s">
        <v>196</v>
      </c>
    </row>
    <row r="180" spans="1:8" s="89" customFormat="1" hidden="1">
      <c r="A180" s="167"/>
      <c r="B180" s="167"/>
      <c r="C180" s="123"/>
      <c r="D180" s="79"/>
      <c r="E180" s="82"/>
      <c r="F180" s="79"/>
      <c r="G180" s="171">
        <f t="shared" si="6"/>
        <v>0</v>
      </c>
      <c r="H180" s="89" t="s">
        <v>196</v>
      </c>
    </row>
    <row r="181" spans="1:8" s="89" customFormat="1" hidden="1">
      <c r="A181" s="167"/>
      <c r="B181" s="167"/>
      <c r="C181" s="123"/>
      <c r="D181" s="79"/>
      <c r="E181" s="82"/>
      <c r="F181" s="79"/>
      <c r="G181" s="171">
        <f t="shared" si="6"/>
        <v>0</v>
      </c>
      <c r="H181" s="89" t="s">
        <v>196</v>
      </c>
    </row>
    <row r="182" spans="1:8" s="89" customFormat="1" hidden="1">
      <c r="A182" s="167"/>
      <c r="B182" s="167"/>
      <c r="C182" s="123"/>
      <c r="D182" s="79"/>
      <c r="E182" s="82"/>
      <c r="F182" s="79"/>
      <c r="G182" s="171">
        <f t="shared" si="6"/>
        <v>0</v>
      </c>
      <c r="H182" s="89" t="s">
        <v>196</v>
      </c>
    </row>
    <row r="183" spans="1:8" s="89" customFormat="1" hidden="1">
      <c r="A183" s="167"/>
      <c r="B183" s="167"/>
      <c r="C183" s="123"/>
      <c r="D183" s="79"/>
      <c r="E183" s="82"/>
      <c r="F183" s="79"/>
      <c r="G183" s="171">
        <f t="shared" si="6"/>
        <v>0</v>
      </c>
      <c r="H183" s="89" t="s">
        <v>196</v>
      </c>
    </row>
    <row r="184" spans="1:8" s="89" customFormat="1" hidden="1">
      <c r="A184" s="167"/>
      <c r="B184" s="167"/>
      <c r="C184" s="123"/>
      <c r="D184" s="79"/>
      <c r="E184" s="82"/>
      <c r="F184" s="79"/>
      <c r="G184" s="171">
        <f t="shared" si="6"/>
        <v>0</v>
      </c>
      <c r="H184" s="89" t="s">
        <v>196</v>
      </c>
    </row>
    <row r="185" spans="1:8" s="89" customFormat="1" hidden="1">
      <c r="A185" s="167"/>
      <c r="B185" s="167"/>
      <c r="C185" s="123"/>
      <c r="D185" s="79"/>
      <c r="E185" s="82"/>
      <c r="F185" s="79"/>
      <c r="G185" s="171">
        <f t="shared" si="6"/>
        <v>0</v>
      </c>
      <c r="H185" s="89" t="s">
        <v>196</v>
      </c>
    </row>
    <row r="186" spans="1:8" s="89" customFormat="1" hidden="1">
      <c r="A186" s="167"/>
      <c r="B186" s="167"/>
      <c r="C186" s="123"/>
      <c r="D186" s="79"/>
      <c r="E186" s="82"/>
      <c r="F186" s="79"/>
      <c r="G186" s="171">
        <f t="shared" si="6"/>
        <v>0</v>
      </c>
      <c r="H186" s="89" t="s">
        <v>196</v>
      </c>
    </row>
    <row r="187" spans="1:8" s="89" customFormat="1" hidden="1">
      <c r="A187" s="167"/>
      <c r="B187" s="167"/>
      <c r="C187" s="123"/>
      <c r="D187" s="79"/>
      <c r="E187" s="82"/>
      <c r="F187" s="79"/>
      <c r="G187" s="171">
        <f t="shared" si="6"/>
        <v>0</v>
      </c>
      <c r="H187" s="89" t="s">
        <v>196</v>
      </c>
    </row>
    <row r="188" spans="1:8" s="89" customFormat="1" hidden="1">
      <c r="A188" s="167"/>
      <c r="B188" s="167"/>
      <c r="C188" s="123"/>
      <c r="D188" s="79"/>
      <c r="E188" s="82"/>
      <c r="F188" s="79"/>
      <c r="G188" s="171">
        <f t="shared" si="6"/>
        <v>0</v>
      </c>
      <c r="H188" s="89" t="s">
        <v>196</v>
      </c>
    </row>
    <row r="189" spans="1:8" s="89" customFormat="1" hidden="1">
      <c r="A189" s="167"/>
      <c r="B189" s="167"/>
      <c r="C189" s="123"/>
      <c r="D189" s="79"/>
      <c r="E189" s="82"/>
      <c r="F189" s="79"/>
      <c r="G189" s="171">
        <f t="shared" si="6"/>
        <v>0</v>
      </c>
      <c r="H189" s="89" t="s">
        <v>196</v>
      </c>
    </row>
    <row r="190" spans="1:8" s="89" customFormat="1" hidden="1">
      <c r="A190" s="167"/>
      <c r="B190" s="167"/>
      <c r="C190" s="123"/>
      <c r="D190" s="79"/>
      <c r="E190" s="82"/>
      <c r="F190" s="79"/>
      <c r="G190" s="171">
        <f t="shared" si="6"/>
        <v>0</v>
      </c>
      <c r="H190" s="89" t="s">
        <v>196</v>
      </c>
    </row>
    <row r="191" spans="1:8" s="89" customFormat="1" hidden="1">
      <c r="A191" s="167"/>
      <c r="B191" s="167"/>
      <c r="C191" s="123"/>
      <c r="D191" s="79"/>
      <c r="E191" s="82"/>
      <c r="F191" s="79"/>
      <c r="G191" s="171">
        <f t="shared" si="6"/>
        <v>0</v>
      </c>
      <c r="H191" s="89" t="s">
        <v>196</v>
      </c>
    </row>
    <row r="192" spans="1:8" s="89" customFormat="1" hidden="1">
      <c r="A192" s="167"/>
      <c r="B192" s="167"/>
      <c r="C192" s="123"/>
      <c r="D192" s="79"/>
      <c r="E192" s="82"/>
      <c r="F192" s="79"/>
      <c r="G192" s="171">
        <f t="shared" si="6"/>
        <v>0</v>
      </c>
      <c r="H192" s="89" t="s">
        <v>196</v>
      </c>
    </row>
    <row r="193" spans="1:8" s="89" customFormat="1" hidden="1">
      <c r="A193" s="167"/>
      <c r="B193" s="167"/>
      <c r="C193" s="123"/>
      <c r="D193" s="79"/>
      <c r="E193" s="82"/>
      <c r="F193" s="79"/>
      <c r="G193" s="171">
        <f t="shared" si="6"/>
        <v>0</v>
      </c>
      <c r="H193" s="89" t="s">
        <v>196</v>
      </c>
    </row>
    <row r="194" spans="1:8" s="89" customFormat="1" hidden="1">
      <c r="A194" s="167"/>
      <c r="B194" s="167"/>
      <c r="C194" s="123"/>
      <c r="D194" s="79"/>
      <c r="E194" s="82"/>
      <c r="F194" s="79"/>
      <c r="G194" s="171">
        <f t="shared" si="6"/>
        <v>0</v>
      </c>
      <c r="H194" s="89" t="s">
        <v>196</v>
      </c>
    </row>
    <row r="195" spans="1:8" s="89" customFormat="1" hidden="1">
      <c r="A195" s="167"/>
      <c r="B195" s="167"/>
      <c r="C195" s="123"/>
      <c r="D195" s="79"/>
      <c r="E195" s="82"/>
      <c r="F195" s="79"/>
      <c r="G195" s="171">
        <f t="shared" si="6"/>
        <v>0</v>
      </c>
      <c r="H195" s="89" t="s">
        <v>196</v>
      </c>
    </row>
    <row r="196" spans="1:8" s="89" customFormat="1" hidden="1">
      <c r="A196" s="167"/>
      <c r="B196" s="167"/>
      <c r="C196" s="123"/>
      <c r="D196" s="79"/>
      <c r="E196" s="82"/>
      <c r="F196" s="79"/>
      <c r="G196" s="171">
        <f t="shared" si="6"/>
        <v>0</v>
      </c>
      <c r="H196" s="89" t="s">
        <v>196</v>
      </c>
    </row>
    <row r="197" spans="1:8" s="89" customFormat="1" hidden="1">
      <c r="A197" s="167"/>
      <c r="B197" s="167"/>
      <c r="C197" s="123"/>
      <c r="D197" s="79"/>
      <c r="E197" s="82"/>
      <c r="F197" s="79"/>
      <c r="G197" s="171">
        <f t="shared" si="6"/>
        <v>0</v>
      </c>
      <c r="H197" s="89" t="s">
        <v>196</v>
      </c>
    </row>
    <row r="198" spans="1:8" s="89" customFormat="1" hidden="1">
      <c r="A198" s="167"/>
      <c r="B198" s="167"/>
      <c r="C198" s="123"/>
      <c r="D198" s="79"/>
      <c r="E198" s="82"/>
      <c r="F198" s="79"/>
      <c r="G198" s="171">
        <f t="shared" si="6"/>
        <v>0</v>
      </c>
      <c r="H198" s="89" t="s">
        <v>196</v>
      </c>
    </row>
    <row r="199" spans="1:8" s="89" customFormat="1" hidden="1">
      <c r="A199" s="167"/>
      <c r="B199" s="167"/>
      <c r="C199" s="123"/>
      <c r="D199" s="79"/>
      <c r="E199" s="82"/>
      <c r="F199" s="79"/>
      <c r="G199" s="171">
        <f t="shared" si="6"/>
        <v>0</v>
      </c>
      <c r="H199" s="89" t="s">
        <v>196</v>
      </c>
    </row>
    <row r="200" spans="1:8" s="89" customFormat="1" hidden="1">
      <c r="A200" s="167"/>
      <c r="B200" s="167"/>
      <c r="C200" s="123"/>
      <c r="D200" s="79"/>
      <c r="E200" s="82"/>
      <c r="F200" s="79"/>
      <c r="G200" s="171">
        <f t="shared" si="6"/>
        <v>0</v>
      </c>
      <c r="H200" s="89" t="s">
        <v>196</v>
      </c>
    </row>
    <row r="201" spans="1:8" s="89" customFormat="1" hidden="1">
      <c r="A201" s="167"/>
      <c r="B201" s="167"/>
      <c r="C201" s="123"/>
      <c r="D201" s="79"/>
      <c r="E201" s="82"/>
      <c r="F201" s="79"/>
      <c r="G201" s="171">
        <f t="shared" ref="G201:G232" si="7">ROUND(+C201*E201*F201,2)</f>
        <v>0</v>
      </c>
      <c r="H201" s="89" t="s">
        <v>196</v>
      </c>
    </row>
    <row r="202" spans="1:8" s="89" customFormat="1" hidden="1">
      <c r="A202" s="167"/>
      <c r="B202" s="167"/>
      <c r="C202" s="123"/>
      <c r="D202" s="79"/>
      <c r="E202" s="82"/>
      <c r="F202" s="79"/>
      <c r="G202" s="171">
        <f t="shared" si="7"/>
        <v>0</v>
      </c>
      <c r="H202" s="89" t="s">
        <v>196</v>
      </c>
    </row>
    <row r="203" spans="1:8" s="89" customFormat="1" hidden="1">
      <c r="A203" s="167"/>
      <c r="B203" s="167"/>
      <c r="C203" s="123"/>
      <c r="D203" s="79"/>
      <c r="E203" s="82"/>
      <c r="F203" s="79"/>
      <c r="G203" s="171">
        <f t="shared" si="7"/>
        <v>0</v>
      </c>
      <c r="H203" s="89" t="s">
        <v>196</v>
      </c>
    </row>
    <row r="204" spans="1:8" s="89" customFormat="1" hidden="1">
      <c r="A204" s="167"/>
      <c r="B204" s="167"/>
      <c r="C204" s="123"/>
      <c r="D204" s="79"/>
      <c r="E204" s="82"/>
      <c r="F204" s="79"/>
      <c r="G204" s="171">
        <f t="shared" si="7"/>
        <v>0</v>
      </c>
      <c r="H204" s="89" t="s">
        <v>196</v>
      </c>
    </row>
    <row r="205" spans="1:8" s="89" customFormat="1" hidden="1">
      <c r="A205" s="167"/>
      <c r="B205" s="167"/>
      <c r="C205" s="123"/>
      <c r="D205" s="79"/>
      <c r="E205" s="82"/>
      <c r="F205" s="79"/>
      <c r="G205" s="171">
        <f t="shared" si="7"/>
        <v>0</v>
      </c>
      <c r="H205" s="89" t="s">
        <v>196</v>
      </c>
    </row>
    <row r="206" spans="1:8" s="89" customFormat="1" hidden="1">
      <c r="A206" s="167"/>
      <c r="B206" s="167"/>
      <c r="C206" s="123"/>
      <c r="D206" s="79"/>
      <c r="E206" s="82"/>
      <c r="F206" s="79"/>
      <c r="G206" s="171">
        <f t="shared" si="7"/>
        <v>0</v>
      </c>
      <c r="H206" s="89" t="s">
        <v>196</v>
      </c>
    </row>
    <row r="207" spans="1:8" s="89" customFormat="1" hidden="1">
      <c r="A207" s="167"/>
      <c r="B207" s="167"/>
      <c r="C207" s="123"/>
      <c r="D207" s="79"/>
      <c r="E207" s="82"/>
      <c r="F207" s="79"/>
      <c r="G207" s="171">
        <f t="shared" si="7"/>
        <v>0</v>
      </c>
      <c r="H207" s="89" t="s">
        <v>196</v>
      </c>
    </row>
    <row r="208" spans="1:8" s="89" customFormat="1" hidden="1">
      <c r="A208" s="167"/>
      <c r="B208" s="167"/>
      <c r="C208" s="123"/>
      <c r="D208" s="79"/>
      <c r="E208" s="82"/>
      <c r="F208" s="79"/>
      <c r="G208" s="171">
        <f t="shared" si="7"/>
        <v>0</v>
      </c>
      <c r="H208" s="89" t="s">
        <v>196</v>
      </c>
    </row>
    <row r="209" spans="1:8" s="89" customFormat="1" hidden="1">
      <c r="A209" s="167"/>
      <c r="B209" s="167"/>
      <c r="C209" s="123"/>
      <c r="D209" s="79"/>
      <c r="E209" s="82"/>
      <c r="F209" s="79"/>
      <c r="G209" s="171">
        <f t="shared" si="7"/>
        <v>0</v>
      </c>
      <c r="H209" s="89" t="s">
        <v>196</v>
      </c>
    </row>
    <row r="210" spans="1:8" s="89" customFormat="1" hidden="1">
      <c r="A210" s="167"/>
      <c r="B210" s="167"/>
      <c r="C210" s="123"/>
      <c r="D210" s="79"/>
      <c r="E210" s="82"/>
      <c r="F210" s="79"/>
      <c r="G210" s="171">
        <f t="shared" si="7"/>
        <v>0</v>
      </c>
      <c r="H210" s="89" t="s">
        <v>196</v>
      </c>
    </row>
    <row r="211" spans="1:8" s="89" customFormat="1" hidden="1">
      <c r="A211" s="167"/>
      <c r="B211" s="167"/>
      <c r="C211" s="123"/>
      <c r="D211" s="79"/>
      <c r="E211" s="82"/>
      <c r="F211" s="79"/>
      <c r="G211" s="171">
        <f t="shared" si="7"/>
        <v>0</v>
      </c>
      <c r="H211" s="89" t="s">
        <v>196</v>
      </c>
    </row>
    <row r="212" spans="1:8" s="89" customFormat="1" hidden="1">
      <c r="A212" s="167"/>
      <c r="B212" s="167"/>
      <c r="C212" s="123"/>
      <c r="D212" s="79"/>
      <c r="E212" s="82"/>
      <c r="F212" s="79"/>
      <c r="G212" s="171">
        <f t="shared" si="7"/>
        <v>0</v>
      </c>
      <c r="H212" s="89" t="s">
        <v>196</v>
      </c>
    </row>
    <row r="213" spans="1:8" s="89" customFormat="1" hidden="1">
      <c r="A213" s="167"/>
      <c r="B213" s="167"/>
      <c r="C213" s="123"/>
      <c r="D213" s="79"/>
      <c r="E213" s="82"/>
      <c r="F213" s="79"/>
      <c r="G213" s="171">
        <f t="shared" si="7"/>
        <v>0</v>
      </c>
      <c r="H213" s="89" t="s">
        <v>196</v>
      </c>
    </row>
    <row r="214" spans="1:8" s="89" customFormat="1" hidden="1">
      <c r="A214" s="167"/>
      <c r="B214" s="167"/>
      <c r="C214" s="123"/>
      <c r="D214" s="79"/>
      <c r="E214" s="82"/>
      <c r="F214" s="79"/>
      <c r="G214" s="171">
        <f t="shared" si="7"/>
        <v>0</v>
      </c>
      <c r="H214" s="89" t="s">
        <v>196</v>
      </c>
    </row>
    <row r="215" spans="1:8" s="89" customFormat="1" hidden="1">
      <c r="A215" s="167"/>
      <c r="B215" s="167"/>
      <c r="C215" s="123"/>
      <c r="D215" s="79"/>
      <c r="E215" s="82"/>
      <c r="F215" s="79"/>
      <c r="G215" s="171">
        <f t="shared" si="7"/>
        <v>0</v>
      </c>
      <c r="H215" s="89" t="s">
        <v>196</v>
      </c>
    </row>
    <row r="216" spans="1:8" s="89" customFormat="1" hidden="1">
      <c r="A216" s="167"/>
      <c r="B216" s="167"/>
      <c r="C216" s="123"/>
      <c r="D216" s="79"/>
      <c r="E216" s="82"/>
      <c r="F216" s="79"/>
      <c r="G216" s="171">
        <f t="shared" si="7"/>
        <v>0</v>
      </c>
      <c r="H216" s="89" t="s">
        <v>196</v>
      </c>
    </row>
    <row r="217" spans="1:8" s="89" customFormat="1" hidden="1">
      <c r="A217" s="167"/>
      <c r="B217" s="167"/>
      <c r="C217" s="123"/>
      <c r="D217" s="79"/>
      <c r="E217" s="82"/>
      <c r="F217" s="79"/>
      <c r="G217" s="171">
        <f t="shared" si="7"/>
        <v>0</v>
      </c>
      <c r="H217" s="89" t="s">
        <v>196</v>
      </c>
    </row>
    <row r="218" spans="1:8" s="89" customFormat="1" hidden="1">
      <c r="A218" s="167"/>
      <c r="B218" s="167"/>
      <c r="C218" s="123"/>
      <c r="D218" s="79"/>
      <c r="E218" s="82"/>
      <c r="F218" s="79"/>
      <c r="G218" s="171">
        <f t="shared" si="7"/>
        <v>0</v>
      </c>
      <c r="H218" s="89" t="s">
        <v>196</v>
      </c>
    </row>
    <row r="219" spans="1:8" s="89" customFormat="1" hidden="1">
      <c r="A219" s="167"/>
      <c r="B219" s="167"/>
      <c r="C219" s="123"/>
      <c r="D219" s="79"/>
      <c r="E219" s="82"/>
      <c r="F219" s="79"/>
      <c r="G219" s="171">
        <f t="shared" si="7"/>
        <v>0</v>
      </c>
      <c r="H219" s="89" t="s">
        <v>196</v>
      </c>
    </row>
    <row r="220" spans="1:8" s="89" customFormat="1" hidden="1">
      <c r="A220" s="167"/>
      <c r="B220" s="167"/>
      <c r="C220" s="123"/>
      <c r="D220" s="79"/>
      <c r="E220" s="82"/>
      <c r="F220" s="79"/>
      <c r="G220" s="171">
        <f t="shared" si="7"/>
        <v>0</v>
      </c>
      <c r="H220" s="89" t="s">
        <v>196</v>
      </c>
    </row>
    <row r="221" spans="1:8" s="89" customFormat="1" hidden="1">
      <c r="A221" s="167"/>
      <c r="B221" s="167"/>
      <c r="C221" s="123"/>
      <c r="D221" s="79"/>
      <c r="E221" s="82"/>
      <c r="F221" s="79"/>
      <c r="G221" s="171">
        <f t="shared" si="7"/>
        <v>0</v>
      </c>
      <c r="H221" s="89" t="s">
        <v>196</v>
      </c>
    </row>
    <row r="222" spans="1:8" s="89" customFormat="1" hidden="1">
      <c r="A222" s="167"/>
      <c r="B222" s="167"/>
      <c r="C222" s="123"/>
      <c r="D222" s="79"/>
      <c r="E222" s="82"/>
      <c r="F222" s="79"/>
      <c r="G222" s="171">
        <f t="shared" si="7"/>
        <v>0</v>
      </c>
      <c r="H222" s="89" t="s">
        <v>196</v>
      </c>
    </row>
    <row r="223" spans="1:8" s="89" customFormat="1" hidden="1">
      <c r="A223" s="167"/>
      <c r="B223" s="167"/>
      <c r="C223" s="123"/>
      <c r="D223" s="79"/>
      <c r="E223" s="82"/>
      <c r="F223" s="79"/>
      <c r="G223" s="171">
        <f t="shared" si="7"/>
        <v>0</v>
      </c>
      <c r="H223" s="89" t="s">
        <v>196</v>
      </c>
    </row>
    <row r="224" spans="1:8" s="89" customFormat="1" hidden="1">
      <c r="A224" s="167"/>
      <c r="B224" s="167"/>
      <c r="C224" s="123"/>
      <c r="D224" s="79"/>
      <c r="E224" s="82"/>
      <c r="F224" s="79"/>
      <c r="G224" s="171">
        <f t="shared" si="7"/>
        <v>0</v>
      </c>
      <c r="H224" s="89" t="s">
        <v>196</v>
      </c>
    </row>
    <row r="225" spans="1:8" s="89" customFormat="1" hidden="1">
      <c r="A225" s="167"/>
      <c r="B225" s="167"/>
      <c r="C225" s="123"/>
      <c r="D225" s="79"/>
      <c r="E225" s="82"/>
      <c r="F225" s="79"/>
      <c r="G225" s="171">
        <f t="shared" si="7"/>
        <v>0</v>
      </c>
      <c r="H225" s="89" t="s">
        <v>196</v>
      </c>
    </row>
    <row r="226" spans="1:8" s="89" customFormat="1" hidden="1">
      <c r="A226" s="167"/>
      <c r="B226" s="167"/>
      <c r="C226" s="123"/>
      <c r="D226" s="79"/>
      <c r="E226" s="82"/>
      <c r="F226" s="79"/>
      <c r="G226" s="171">
        <f t="shared" si="7"/>
        <v>0</v>
      </c>
      <c r="H226" s="89" t="s">
        <v>196</v>
      </c>
    </row>
    <row r="227" spans="1:8" s="89" customFormat="1" hidden="1">
      <c r="A227" s="167"/>
      <c r="B227" s="167"/>
      <c r="C227" s="123"/>
      <c r="D227" s="79"/>
      <c r="E227" s="82"/>
      <c r="F227" s="79"/>
      <c r="G227" s="171">
        <f t="shared" si="7"/>
        <v>0</v>
      </c>
      <c r="H227" s="89" t="s">
        <v>196</v>
      </c>
    </row>
    <row r="228" spans="1:8" s="89" customFormat="1" hidden="1">
      <c r="A228" s="167"/>
      <c r="B228" s="167"/>
      <c r="C228" s="123"/>
      <c r="D228" s="79"/>
      <c r="E228" s="82"/>
      <c r="F228" s="79"/>
      <c r="G228" s="171">
        <f t="shared" si="7"/>
        <v>0</v>
      </c>
      <c r="H228" s="89" t="s">
        <v>196</v>
      </c>
    </row>
    <row r="229" spans="1:8" s="89" customFormat="1" hidden="1">
      <c r="A229" s="167"/>
      <c r="B229" s="167"/>
      <c r="C229" s="123"/>
      <c r="D229" s="79"/>
      <c r="E229" s="82"/>
      <c r="F229" s="79"/>
      <c r="G229" s="171">
        <f t="shared" si="7"/>
        <v>0</v>
      </c>
      <c r="H229" s="89" t="s">
        <v>196</v>
      </c>
    </row>
    <row r="230" spans="1:8" s="89" customFormat="1" hidden="1">
      <c r="A230" s="167"/>
      <c r="B230" s="167"/>
      <c r="C230" s="123"/>
      <c r="D230" s="79"/>
      <c r="E230" s="82"/>
      <c r="F230" s="79"/>
      <c r="G230" s="171">
        <f t="shared" si="7"/>
        <v>0</v>
      </c>
      <c r="H230" s="89" t="s">
        <v>196</v>
      </c>
    </row>
    <row r="231" spans="1:8" s="89" customFormat="1" hidden="1">
      <c r="A231" s="167"/>
      <c r="B231" s="167"/>
      <c r="C231" s="123"/>
      <c r="D231" s="79"/>
      <c r="E231" s="82"/>
      <c r="F231" s="79"/>
      <c r="G231" s="171">
        <f t="shared" si="7"/>
        <v>0</v>
      </c>
      <c r="H231" s="89" t="s">
        <v>196</v>
      </c>
    </row>
    <row r="232" spans="1:8" s="89" customFormat="1" hidden="1">
      <c r="A232" s="167"/>
      <c r="B232" s="167"/>
      <c r="C232" s="123"/>
      <c r="D232" s="79"/>
      <c r="E232" s="82"/>
      <c r="F232" s="79"/>
      <c r="G232" s="171">
        <f t="shared" si="7"/>
        <v>0</v>
      </c>
      <c r="H232" s="89" t="s">
        <v>196</v>
      </c>
    </row>
    <row r="233" spans="1:8" s="89" customFormat="1" hidden="1">
      <c r="A233" s="167"/>
      <c r="B233" s="167"/>
      <c r="C233" s="123"/>
      <c r="D233" s="79"/>
      <c r="E233" s="82"/>
      <c r="F233" s="79"/>
      <c r="G233" s="171">
        <f t="shared" ref="G233:G264" si="8">ROUND(+C233*E233*F233,2)</f>
        <v>0</v>
      </c>
      <c r="H233" s="89" t="s">
        <v>196</v>
      </c>
    </row>
    <row r="234" spans="1:8" s="89" customFormat="1" hidden="1">
      <c r="A234" s="167"/>
      <c r="B234" s="167"/>
      <c r="C234" s="123"/>
      <c r="D234" s="79"/>
      <c r="E234" s="82"/>
      <c r="F234" s="79"/>
      <c r="G234" s="171">
        <f t="shared" si="8"/>
        <v>0</v>
      </c>
      <c r="H234" s="89" t="s">
        <v>196</v>
      </c>
    </row>
    <row r="235" spans="1:8" s="89" customFormat="1" hidden="1">
      <c r="A235" s="167"/>
      <c r="B235" s="167"/>
      <c r="C235" s="123"/>
      <c r="D235" s="79"/>
      <c r="E235" s="82"/>
      <c r="F235" s="79"/>
      <c r="G235" s="171">
        <f t="shared" si="8"/>
        <v>0</v>
      </c>
      <c r="H235" s="89" t="s">
        <v>196</v>
      </c>
    </row>
    <row r="236" spans="1:8" s="89" customFormat="1" hidden="1">
      <c r="A236" s="167"/>
      <c r="B236" s="167"/>
      <c r="C236" s="123"/>
      <c r="D236" s="79"/>
      <c r="E236" s="82"/>
      <c r="F236" s="79"/>
      <c r="G236" s="171">
        <f t="shared" si="8"/>
        <v>0</v>
      </c>
      <c r="H236" s="89" t="s">
        <v>196</v>
      </c>
    </row>
    <row r="237" spans="1:8" s="89" customFormat="1" hidden="1">
      <c r="A237" s="167"/>
      <c r="B237" s="167"/>
      <c r="C237" s="123"/>
      <c r="D237" s="79"/>
      <c r="E237" s="82"/>
      <c r="F237" s="79"/>
      <c r="G237" s="171">
        <f t="shared" si="8"/>
        <v>0</v>
      </c>
      <c r="H237" s="89" t="s">
        <v>196</v>
      </c>
    </row>
    <row r="238" spans="1:8" s="89" customFormat="1" hidden="1">
      <c r="A238" s="167"/>
      <c r="B238" s="167"/>
      <c r="C238" s="123"/>
      <c r="D238" s="79"/>
      <c r="E238" s="82"/>
      <c r="F238" s="79"/>
      <c r="G238" s="171">
        <f t="shared" si="8"/>
        <v>0</v>
      </c>
      <c r="H238" s="89" t="s">
        <v>196</v>
      </c>
    </row>
    <row r="239" spans="1:8" s="89" customFormat="1" hidden="1">
      <c r="A239" s="167"/>
      <c r="B239" s="167"/>
      <c r="C239" s="123"/>
      <c r="D239" s="79"/>
      <c r="E239" s="82"/>
      <c r="F239" s="79"/>
      <c r="G239" s="171">
        <f t="shared" si="8"/>
        <v>0</v>
      </c>
      <c r="H239" s="89" t="s">
        <v>196</v>
      </c>
    </row>
    <row r="240" spans="1:8" s="89" customFormat="1" hidden="1">
      <c r="A240" s="167"/>
      <c r="B240" s="167"/>
      <c r="C240" s="123"/>
      <c r="D240" s="79"/>
      <c r="E240" s="82"/>
      <c r="F240" s="79"/>
      <c r="G240" s="171">
        <f t="shared" si="8"/>
        <v>0</v>
      </c>
      <c r="H240" s="89" t="s">
        <v>196</v>
      </c>
    </row>
    <row r="241" spans="1:8" s="89" customFormat="1" hidden="1">
      <c r="A241" s="167"/>
      <c r="B241" s="167"/>
      <c r="C241" s="123"/>
      <c r="D241" s="79"/>
      <c r="E241" s="82"/>
      <c r="F241" s="79"/>
      <c r="G241" s="171">
        <f t="shared" si="8"/>
        <v>0</v>
      </c>
      <c r="H241" s="89" t="s">
        <v>196</v>
      </c>
    </row>
    <row r="242" spans="1:8" s="89" customFormat="1" hidden="1">
      <c r="A242" s="167"/>
      <c r="B242" s="167"/>
      <c r="C242" s="123"/>
      <c r="D242" s="79"/>
      <c r="E242" s="82"/>
      <c r="F242" s="79"/>
      <c r="G242" s="171">
        <f t="shared" si="8"/>
        <v>0</v>
      </c>
      <c r="H242" s="89" t="s">
        <v>196</v>
      </c>
    </row>
    <row r="243" spans="1:8" s="89" customFormat="1" hidden="1">
      <c r="A243" s="167"/>
      <c r="B243" s="167"/>
      <c r="C243" s="123"/>
      <c r="D243" s="79"/>
      <c r="E243" s="82"/>
      <c r="F243" s="79"/>
      <c r="G243" s="171">
        <f t="shared" si="8"/>
        <v>0</v>
      </c>
      <c r="H243" s="89" t="s">
        <v>196</v>
      </c>
    </row>
    <row r="244" spans="1:8" s="89" customFormat="1" hidden="1">
      <c r="A244" s="167"/>
      <c r="B244" s="167"/>
      <c r="C244" s="123"/>
      <c r="D244" s="79"/>
      <c r="E244" s="82"/>
      <c r="F244" s="79"/>
      <c r="G244" s="171">
        <f t="shared" si="8"/>
        <v>0</v>
      </c>
      <c r="H244" s="89" t="s">
        <v>196</v>
      </c>
    </row>
    <row r="245" spans="1:8" s="89" customFormat="1" hidden="1">
      <c r="A245" s="167"/>
      <c r="B245" s="167"/>
      <c r="C245" s="123"/>
      <c r="D245" s="79"/>
      <c r="E245" s="82"/>
      <c r="F245" s="79"/>
      <c r="G245" s="171">
        <f t="shared" si="8"/>
        <v>0</v>
      </c>
      <c r="H245" s="89" t="s">
        <v>196</v>
      </c>
    </row>
    <row r="246" spans="1:8" s="89" customFormat="1" hidden="1">
      <c r="A246" s="167"/>
      <c r="B246" s="167"/>
      <c r="C246" s="123"/>
      <c r="D246" s="79"/>
      <c r="E246" s="82"/>
      <c r="F246" s="79"/>
      <c r="G246" s="171">
        <f t="shared" si="8"/>
        <v>0</v>
      </c>
      <c r="H246" s="89" t="s">
        <v>196</v>
      </c>
    </row>
    <row r="247" spans="1:8" s="89" customFormat="1" hidden="1">
      <c r="A247" s="167"/>
      <c r="B247" s="167"/>
      <c r="C247" s="123"/>
      <c r="D247" s="79"/>
      <c r="E247" s="82"/>
      <c r="F247" s="79"/>
      <c r="G247" s="171">
        <f t="shared" si="8"/>
        <v>0</v>
      </c>
      <c r="H247" s="89" t="s">
        <v>196</v>
      </c>
    </row>
    <row r="248" spans="1:8" s="89" customFormat="1" hidden="1">
      <c r="A248" s="167"/>
      <c r="B248" s="167"/>
      <c r="C248" s="123"/>
      <c r="D248" s="79"/>
      <c r="E248" s="82"/>
      <c r="F248" s="79"/>
      <c r="G248" s="171">
        <f t="shared" si="8"/>
        <v>0</v>
      </c>
      <c r="H248" s="89" t="s">
        <v>196</v>
      </c>
    </row>
    <row r="249" spans="1:8" s="89" customFormat="1" hidden="1">
      <c r="A249" s="167"/>
      <c r="B249" s="167"/>
      <c r="C249" s="123"/>
      <c r="D249" s="79"/>
      <c r="E249" s="82"/>
      <c r="F249" s="79"/>
      <c r="G249" s="171">
        <f t="shared" si="8"/>
        <v>0</v>
      </c>
      <c r="H249" s="89" t="s">
        <v>196</v>
      </c>
    </row>
    <row r="250" spans="1:8" s="89" customFormat="1" hidden="1">
      <c r="A250" s="167"/>
      <c r="B250" s="167"/>
      <c r="C250" s="123"/>
      <c r="D250" s="79"/>
      <c r="E250" s="82"/>
      <c r="F250" s="79"/>
      <c r="G250" s="171">
        <f t="shared" si="8"/>
        <v>0</v>
      </c>
      <c r="H250" s="89" t="s">
        <v>196</v>
      </c>
    </row>
    <row r="251" spans="1:8" s="89" customFormat="1" hidden="1">
      <c r="A251" s="167"/>
      <c r="B251" s="167"/>
      <c r="C251" s="123"/>
      <c r="D251" s="79"/>
      <c r="E251" s="82"/>
      <c r="F251" s="79"/>
      <c r="G251" s="171">
        <f t="shared" si="8"/>
        <v>0</v>
      </c>
      <c r="H251" s="89" t="s">
        <v>196</v>
      </c>
    </row>
    <row r="252" spans="1:8" s="89" customFormat="1" hidden="1">
      <c r="A252" s="167"/>
      <c r="B252" s="167"/>
      <c r="C252" s="123"/>
      <c r="D252" s="79"/>
      <c r="E252" s="82"/>
      <c r="F252" s="79"/>
      <c r="G252" s="171">
        <f t="shared" si="8"/>
        <v>0</v>
      </c>
      <c r="H252" s="89" t="s">
        <v>196</v>
      </c>
    </row>
    <row r="253" spans="1:8" s="89" customFormat="1" hidden="1">
      <c r="A253" s="167"/>
      <c r="B253" s="167"/>
      <c r="C253" s="123"/>
      <c r="D253" s="79"/>
      <c r="E253" s="82"/>
      <c r="F253" s="79"/>
      <c r="G253" s="171">
        <f t="shared" si="8"/>
        <v>0</v>
      </c>
      <c r="H253" s="89" t="s">
        <v>196</v>
      </c>
    </row>
    <row r="254" spans="1:8" s="89" customFormat="1" hidden="1">
      <c r="A254" s="167"/>
      <c r="B254" s="167"/>
      <c r="C254" s="123"/>
      <c r="D254" s="79"/>
      <c r="E254" s="82"/>
      <c r="F254" s="79"/>
      <c r="G254" s="171">
        <f t="shared" si="8"/>
        <v>0</v>
      </c>
      <c r="H254" s="89" t="s">
        <v>196</v>
      </c>
    </row>
    <row r="255" spans="1:8" s="89" customFormat="1" hidden="1">
      <c r="A255" s="167"/>
      <c r="B255" s="167"/>
      <c r="C255" s="123"/>
      <c r="D255" s="79"/>
      <c r="E255" s="82"/>
      <c r="F255" s="79"/>
      <c r="G255" s="171">
        <f t="shared" si="8"/>
        <v>0</v>
      </c>
      <c r="H255" s="89" t="s">
        <v>196</v>
      </c>
    </row>
    <row r="256" spans="1:8" s="89" customFormat="1" hidden="1">
      <c r="A256" s="167"/>
      <c r="B256" s="167"/>
      <c r="C256" s="123"/>
      <c r="D256" s="79"/>
      <c r="E256" s="82"/>
      <c r="F256" s="79"/>
      <c r="G256" s="171">
        <f t="shared" si="8"/>
        <v>0</v>
      </c>
      <c r="H256" s="89" t="s">
        <v>196</v>
      </c>
    </row>
    <row r="257" spans="1:18" s="89" customFormat="1" hidden="1">
      <c r="A257" s="167"/>
      <c r="B257" s="167"/>
      <c r="C257" s="123"/>
      <c r="D257" s="79"/>
      <c r="E257" s="82"/>
      <c r="F257" s="79"/>
      <c r="G257" s="171">
        <f t="shared" si="8"/>
        <v>0</v>
      </c>
      <c r="H257" s="89" t="s">
        <v>196</v>
      </c>
    </row>
    <row r="258" spans="1:18" s="89" customFormat="1" hidden="1">
      <c r="A258" s="167"/>
      <c r="B258" s="167"/>
      <c r="C258" s="123"/>
      <c r="D258" s="79"/>
      <c r="E258" s="82"/>
      <c r="F258" s="79"/>
      <c r="G258" s="171">
        <f t="shared" si="8"/>
        <v>0</v>
      </c>
      <c r="H258" s="89" t="s">
        <v>196</v>
      </c>
    </row>
    <row r="259" spans="1:18" s="89" customFormat="1" hidden="1">
      <c r="A259" s="167"/>
      <c r="B259" s="167"/>
      <c r="C259" s="123"/>
      <c r="D259" s="79"/>
      <c r="E259" s="82"/>
      <c r="F259" s="79"/>
      <c r="G259" s="171">
        <f t="shared" si="8"/>
        <v>0</v>
      </c>
      <c r="H259" s="89" t="s">
        <v>196</v>
      </c>
    </row>
    <row r="260" spans="1:18" s="89" customFormat="1" hidden="1">
      <c r="A260" s="167"/>
      <c r="B260" s="167"/>
      <c r="C260" s="123"/>
      <c r="D260" s="79"/>
      <c r="E260" s="82"/>
      <c r="F260" s="79"/>
      <c r="G260" s="171">
        <f t="shared" si="8"/>
        <v>0</v>
      </c>
      <c r="H260" s="89" t="s">
        <v>196</v>
      </c>
    </row>
    <row r="261" spans="1:18" s="89" customFormat="1" hidden="1">
      <c r="A261" s="167"/>
      <c r="B261" s="167"/>
      <c r="C261" s="123"/>
      <c r="D261" s="79"/>
      <c r="E261" s="82"/>
      <c r="F261" s="79"/>
      <c r="G261" s="171">
        <f t="shared" si="8"/>
        <v>0</v>
      </c>
      <c r="H261" s="89" t="s">
        <v>196</v>
      </c>
    </row>
    <row r="262" spans="1:18" s="89" customFormat="1" hidden="1">
      <c r="A262" s="167"/>
      <c r="B262" s="167"/>
      <c r="C262" s="123"/>
      <c r="D262" s="79"/>
      <c r="E262" s="82"/>
      <c r="F262" s="79"/>
      <c r="G262" s="171">
        <f t="shared" si="8"/>
        <v>0</v>
      </c>
      <c r="H262" s="89" t="s">
        <v>196</v>
      </c>
    </row>
    <row r="263" spans="1:18" s="89" customFormat="1" hidden="1">
      <c r="A263" s="167"/>
      <c r="B263" s="167"/>
      <c r="C263" s="123"/>
      <c r="D263" s="79"/>
      <c r="E263" s="82"/>
      <c r="F263" s="79"/>
      <c r="G263" s="171">
        <f t="shared" si="8"/>
        <v>0</v>
      </c>
      <c r="H263" s="89" t="s">
        <v>196</v>
      </c>
    </row>
    <row r="264" spans="1:18" s="89" customFormat="1" hidden="1">
      <c r="A264" s="167"/>
      <c r="B264" s="167"/>
      <c r="C264" s="123"/>
      <c r="D264" s="79"/>
      <c r="E264" s="82"/>
      <c r="F264" s="79"/>
      <c r="G264" s="171">
        <f t="shared" si="8"/>
        <v>0</v>
      </c>
      <c r="H264" s="89" t="s">
        <v>196</v>
      </c>
    </row>
    <row r="265" spans="1:18" s="89" customFormat="1" hidden="1">
      <c r="A265" s="167"/>
      <c r="B265" s="167"/>
      <c r="C265" s="123"/>
      <c r="D265" s="79"/>
      <c r="E265" s="82"/>
      <c r="F265" s="79"/>
      <c r="G265" s="171">
        <f t="shared" ref="G265:G266" si="9">ROUND(+C265*E265*F265,2)</f>
        <v>0</v>
      </c>
      <c r="H265" s="89" t="s">
        <v>196</v>
      </c>
    </row>
    <row r="266" spans="1:18" s="89" customFormat="1">
      <c r="A266" s="163"/>
      <c r="B266" s="85"/>
      <c r="C266" s="123"/>
      <c r="D266" s="79"/>
      <c r="E266" s="82"/>
      <c r="F266" s="79"/>
      <c r="G266" s="218">
        <f t="shared" si="9"/>
        <v>0</v>
      </c>
      <c r="H266" s="89" t="s">
        <v>196</v>
      </c>
    </row>
    <row r="267" spans="1:18" s="89" customFormat="1">
      <c r="A267" s="85"/>
      <c r="B267" s="85"/>
      <c r="C267" s="114"/>
      <c r="D267" s="87"/>
      <c r="E267" s="164"/>
      <c r="F267" s="169" t="s">
        <v>197</v>
      </c>
      <c r="G267" s="223">
        <f>ROUND(SUBTOTAL(109,G136:G266),2)</f>
        <v>0</v>
      </c>
      <c r="H267" s="89" t="s">
        <v>196</v>
      </c>
      <c r="J267" s="349" t="s">
        <v>210</v>
      </c>
    </row>
    <row r="268" spans="1:18">
      <c r="G268" s="217"/>
      <c r="H268" s="89" t="s">
        <v>198</v>
      </c>
    </row>
    <row r="269" spans="1:18">
      <c r="D269" s="483" t="s">
        <v>302</v>
      </c>
      <c r="E269" s="483"/>
      <c r="F269" s="483"/>
      <c r="G269" s="68">
        <f>+G267+G135</f>
        <v>0</v>
      </c>
      <c r="H269" s="89" t="s">
        <v>198</v>
      </c>
      <c r="J269" s="121" t="s">
        <v>200</v>
      </c>
    </row>
    <row r="270" spans="1:18" s="89" customFormat="1">
      <c r="C270" s="90"/>
      <c r="D270" s="91"/>
      <c r="E270" s="92"/>
      <c r="F270" s="91"/>
      <c r="G270" s="93"/>
      <c r="H270" s="89" t="s">
        <v>198</v>
      </c>
    </row>
    <row r="271" spans="1:18" s="89" customFormat="1">
      <c r="A271" s="94" t="s">
        <v>303</v>
      </c>
      <c r="B271" s="95"/>
      <c r="C271" s="95"/>
      <c r="D271" s="95"/>
      <c r="E271" s="95"/>
      <c r="F271" s="95"/>
      <c r="G271" s="96"/>
      <c r="H271" s="89" t="s">
        <v>193</v>
      </c>
      <c r="J271" s="122" t="s">
        <v>202</v>
      </c>
    </row>
    <row r="272" spans="1:18" s="89" customFormat="1" ht="45" customHeight="1">
      <c r="A272" s="477"/>
      <c r="B272" s="478"/>
      <c r="C272" s="478"/>
      <c r="D272" s="478"/>
      <c r="E272" s="478"/>
      <c r="F272" s="478"/>
      <c r="G272" s="479"/>
      <c r="H272" s="89" t="s">
        <v>193</v>
      </c>
      <c r="J272" s="474" t="s">
        <v>203</v>
      </c>
      <c r="K272" s="474"/>
      <c r="L272" s="474"/>
      <c r="M272" s="474"/>
      <c r="N272" s="474"/>
      <c r="O272" s="474"/>
      <c r="P272" s="474"/>
      <c r="Q272" s="474"/>
      <c r="R272" s="474"/>
    </row>
    <row r="273" spans="1:18">
      <c r="H273" s="89" t="s">
        <v>196</v>
      </c>
    </row>
    <row r="274" spans="1:18" s="89" customFormat="1">
      <c r="A274" s="94" t="s">
        <v>304</v>
      </c>
      <c r="B274" s="98"/>
      <c r="C274" s="99"/>
      <c r="D274" s="99"/>
      <c r="E274" s="99"/>
      <c r="F274" s="99"/>
      <c r="G274" s="100"/>
      <c r="H274" s="89" t="s">
        <v>196</v>
      </c>
      <c r="J274" s="122" t="s">
        <v>202</v>
      </c>
    </row>
    <row r="275" spans="1:18" s="89" customFormat="1" ht="45" customHeight="1">
      <c r="A275" s="477"/>
      <c r="B275" s="478"/>
      <c r="C275" s="478"/>
      <c r="D275" s="478"/>
      <c r="E275" s="478"/>
      <c r="F275" s="478"/>
      <c r="G275" s="479"/>
      <c r="H275" s="89" t="s">
        <v>196</v>
      </c>
      <c r="J275" s="474" t="s">
        <v>203</v>
      </c>
      <c r="K275" s="474"/>
      <c r="L275" s="474"/>
      <c r="M275" s="474"/>
      <c r="N275" s="474"/>
      <c r="O275" s="474"/>
      <c r="P275" s="474"/>
      <c r="Q275" s="474"/>
      <c r="R275" s="474"/>
    </row>
  </sheetData>
  <sheetProtection algorithmName="SHA-512" hashValue="qSn/6EVRs0KD7ej0cfYO0+jFeaEJH2yThAUjB2VjirjxZd5I50rDYAmcLkPmKyxtcgycWWbX7jLXbBBFWGXbzw==" saltValue="HUA9XEbAZdZEgJD8aIyrgQ==" spinCount="100000" sheet="1" formatCells="0" formatRows="0" autoFilter="0"/>
  <autoFilter ref="H1:H275" xr:uid="{00000000-0001-0000-1300-000000000000}"/>
  <mergeCells count="7">
    <mergeCell ref="J272:R272"/>
    <mergeCell ref="J275:R275"/>
    <mergeCell ref="A1:F1"/>
    <mergeCell ref="D269:F269"/>
    <mergeCell ref="A2:G2"/>
    <mergeCell ref="A272:G272"/>
    <mergeCell ref="A275:G275"/>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Q275"/>
  <sheetViews>
    <sheetView zoomScaleNormal="100" zoomScaleSheetLayoutView="100" workbookViewId="0">
      <selection activeCell="B5" sqref="B5"/>
    </sheetView>
  </sheetViews>
  <sheetFormatPr defaultColWidth="9.140625" defaultRowHeight="14.45"/>
  <cols>
    <col min="1" max="1" width="55.28515625" customWidth="1"/>
    <col min="2" max="5" width="15.28515625" customWidth="1"/>
    <col min="6" max="6" width="17" customWidth="1"/>
    <col min="7" max="7" width="11" hidden="1" customWidth="1"/>
    <col min="8" max="8" width="2.7109375" customWidth="1"/>
  </cols>
  <sheetData>
    <row r="1" spans="1:9" ht="20.25" customHeight="1">
      <c r="A1" s="473" t="s">
        <v>182</v>
      </c>
      <c r="B1" s="473"/>
      <c r="C1" s="473"/>
      <c r="D1" s="473"/>
      <c r="E1" s="473"/>
      <c r="F1">
        <f>+'Section A'!B2</f>
        <v>0</v>
      </c>
      <c r="G1" s="45" t="s">
        <v>191</v>
      </c>
    </row>
    <row r="2" spans="1:9" ht="48" customHeight="1">
      <c r="A2" s="431" t="s">
        <v>305</v>
      </c>
      <c r="B2" s="431"/>
      <c r="C2" s="431"/>
      <c r="D2" s="431"/>
      <c r="E2" s="431"/>
      <c r="F2" s="431"/>
      <c r="G2" t="s">
        <v>198</v>
      </c>
    </row>
    <row r="3" spans="1:9">
      <c r="A3" s="10"/>
      <c r="B3" s="10"/>
      <c r="C3" s="10"/>
      <c r="D3" s="10"/>
      <c r="E3" s="10"/>
      <c r="F3" s="10"/>
      <c r="G3" t="s">
        <v>198</v>
      </c>
    </row>
    <row r="4" spans="1:9" ht="26.1">
      <c r="A4" s="48" t="s">
        <v>279</v>
      </c>
      <c r="B4" s="48" t="s">
        <v>220</v>
      </c>
      <c r="C4" s="48" t="s">
        <v>219</v>
      </c>
      <c r="D4" s="48" t="s">
        <v>236</v>
      </c>
      <c r="E4" s="48" t="s">
        <v>189</v>
      </c>
      <c r="F4" s="12" t="s">
        <v>306</v>
      </c>
      <c r="G4" s="207" t="s">
        <v>198</v>
      </c>
      <c r="I4" s="122" t="s">
        <v>192</v>
      </c>
    </row>
    <row r="5" spans="1:9" s="89" customFormat="1">
      <c r="A5" s="180"/>
      <c r="B5" s="87"/>
      <c r="C5" s="87"/>
      <c r="D5" s="205"/>
      <c r="E5" s="87"/>
      <c r="F5" s="68">
        <f t="shared" ref="F5:F133" si="0">ROUND(+B5*D5*E5,2)</f>
        <v>0</v>
      </c>
      <c r="G5" s="89" t="s">
        <v>193</v>
      </c>
    </row>
    <row r="6" spans="1:9" s="89" customFormat="1">
      <c r="A6" s="351"/>
      <c r="B6" s="87"/>
      <c r="C6" s="87"/>
      <c r="D6" s="205"/>
      <c r="E6" s="87"/>
      <c r="F6" s="68">
        <f t="shared" si="0"/>
        <v>0</v>
      </c>
      <c r="G6" s="89" t="s">
        <v>193</v>
      </c>
    </row>
    <row r="7" spans="1:9" s="89" customFormat="1">
      <c r="A7" s="351"/>
      <c r="B7" s="87"/>
      <c r="C7" s="87"/>
      <c r="D7" s="205"/>
      <c r="E7" s="87"/>
      <c r="F7" s="68">
        <f t="shared" si="0"/>
        <v>0</v>
      </c>
      <c r="G7" s="89" t="s">
        <v>193</v>
      </c>
    </row>
    <row r="8" spans="1:9" s="89" customFormat="1" hidden="1">
      <c r="A8" s="351"/>
      <c r="B8" s="87"/>
      <c r="C8" s="87"/>
      <c r="D8" s="205"/>
      <c r="E8" s="87"/>
      <c r="F8" s="68">
        <f t="shared" si="0"/>
        <v>0</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ref="F38:F69" si="1">ROUND(+B38*D38*E38,2)</f>
        <v>0</v>
      </c>
      <c r="G38" s="89" t="s">
        <v>193</v>
      </c>
    </row>
    <row r="39" spans="1:7" s="89" customFormat="1" hidden="1">
      <c r="A39" s="351"/>
      <c r="B39" s="87"/>
      <c r="C39" s="87"/>
      <c r="D39" s="205"/>
      <c r="E39" s="87"/>
      <c r="F39" s="68">
        <f t="shared" si="1"/>
        <v>0</v>
      </c>
      <c r="G39" s="89" t="s">
        <v>193</v>
      </c>
    </row>
    <row r="40" spans="1:7" s="89" customFormat="1" hidden="1">
      <c r="A40" s="351"/>
      <c r="B40" s="87"/>
      <c r="C40" s="87"/>
      <c r="D40" s="205"/>
      <c r="E40" s="87"/>
      <c r="F40" s="68">
        <f t="shared" si="1"/>
        <v>0</v>
      </c>
      <c r="G40" s="89" t="s">
        <v>193</v>
      </c>
    </row>
    <row r="41" spans="1:7" s="89" customFormat="1" hidden="1">
      <c r="A41" s="351"/>
      <c r="B41" s="87"/>
      <c r="C41" s="87"/>
      <c r="D41" s="205"/>
      <c r="E41" s="87"/>
      <c r="F41" s="68">
        <f t="shared" si="1"/>
        <v>0</v>
      </c>
      <c r="G41" s="89" t="s">
        <v>193</v>
      </c>
    </row>
    <row r="42" spans="1:7" s="89" customFormat="1" hidden="1">
      <c r="A42" s="351"/>
      <c r="B42" s="87"/>
      <c r="C42" s="87"/>
      <c r="D42" s="205"/>
      <c r="E42" s="87"/>
      <c r="F42" s="68">
        <f t="shared" si="1"/>
        <v>0</v>
      </c>
      <c r="G42" s="89" t="s">
        <v>193</v>
      </c>
    </row>
    <row r="43" spans="1:7" s="89" customFormat="1" hidden="1">
      <c r="A43" s="351"/>
      <c r="B43" s="87"/>
      <c r="C43" s="87"/>
      <c r="D43" s="205"/>
      <c r="E43" s="87"/>
      <c r="F43" s="68">
        <f t="shared" si="1"/>
        <v>0</v>
      </c>
      <c r="G43" s="89" t="s">
        <v>193</v>
      </c>
    </row>
    <row r="44" spans="1:7" s="89" customFormat="1" hidden="1">
      <c r="A44" s="351"/>
      <c r="B44" s="87"/>
      <c r="C44" s="87"/>
      <c r="D44" s="205"/>
      <c r="E44" s="87"/>
      <c r="F44" s="68">
        <f t="shared" si="1"/>
        <v>0</v>
      </c>
      <c r="G44" s="89" t="s">
        <v>193</v>
      </c>
    </row>
    <row r="45" spans="1:7" s="89" customFormat="1" hidden="1">
      <c r="A45" s="351"/>
      <c r="B45" s="87"/>
      <c r="C45" s="87"/>
      <c r="D45" s="205"/>
      <c r="E45" s="87"/>
      <c r="F45" s="68">
        <f t="shared" si="1"/>
        <v>0</v>
      </c>
      <c r="G45" s="89" t="s">
        <v>193</v>
      </c>
    </row>
    <row r="46" spans="1:7" s="89" customFormat="1" hidden="1">
      <c r="A46" s="351"/>
      <c r="B46" s="87"/>
      <c r="C46" s="87"/>
      <c r="D46" s="205"/>
      <c r="E46" s="87"/>
      <c r="F46" s="68">
        <f t="shared" si="1"/>
        <v>0</v>
      </c>
      <c r="G46" s="89" t="s">
        <v>193</v>
      </c>
    </row>
    <row r="47" spans="1:7" s="89" customFormat="1" hidden="1">
      <c r="A47" s="351"/>
      <c r="B47" s="87"/>
      <c r="C47" s="87"/>
      <c r="D47" s="205"/>
      <c r="E47" s="87"/>
      <c r="F47" s="68">
        <f t="shared" si="1"/>
        <v>0</v>
      </c>
      <c r="G47" s="89" t="s">
        <v>193</v>
      </c>
    </row>
    <row r="48" spans="1:7" s="89" customFormat="1" hidden="1">
      <c r="A48" s="351"/>
      <c r="B48" s="87"/>
      <c r="C48" s="87"/>
      <c r="D48" s="205"/>
      <c r="E48" s="87"/>
      <c r="F48" s="68">
        <f t="shared" si="1"/>
        <v>0</v>
      </c>
      <c r="G48" s="89" t="s">
        <v>193</v>
      </c>
    </row>
    <row r="49" spans="1:7" s="89" customFormat="1" hidden="1">
      <c r="A49" s="351"/>
      <c r="B49" s="87"/>
      <c r="C49" s="87"/>
      <c r="D49" s="205"/>
      <c r="E49" s="87"/>
      <c r="F49" s="68">
        <f t="shared" si="1"/>
        <v>0</v>
      </c>
      <c r="G49" s="89" t="s">
        <v>193</v>
      </c>
    </row>
    <row r="50" spans="1:7" s="89" customFormat="1" hidden="1">
      <c r="A50" s="351"/>
      <c r="B50" s="87"/>
      <c r="C50" s="87"/>
      <c r="D50" s="205"/>
      <c r="E50" s="87"/>
      <c r="F50" s="68">
        <f t="shared" si="1"/>
        <v>0</v>
      </c>
      <c r="G50" s="89" t="s">
        <v>193</v>
      </c>
    </row>
    <row r="51" spans="1:7" s="89" customFormat="1" hidden="1">
      <c r="A51" s="351"/>
      <c r="B51" s="87"/>
      <c r="C51" s="87"/>
      <c r="D51" s="205"/>
      <c r="E51" s="87"/>
      <c r="F51" s="68">
        <f t="shared" si="1"/>
        <v>0</v>
      </c>
      <c r="G51" s="89" t="s">
        <v>193</v>
      </c>
    </row>
    <row r="52" spans="1:7" s="89" customFormat="1" hidden="1">
      <c r="A52" s="351"/>
      <c r="B52" s="87"/>
      <c r="C52" s="87"/>
      <c r="D52" s="205"/>
      <c r="E52" s="87"/>
      <c r="F52" s="68">
        <f t="shared" si="1"/>
        <v>0</v>
      </c>
      <c r="G52" s="89" t="s">
        <v>193</v>
      </c>
    </row>
    <row r="53" spans="1:7" s="89" customFormat="1" hidden="1">
      <c r="A53" s="351"/>
      <c r="B53" s="87"/>
      <c r="C53" s="87"/>
      <c r="D53" s="205"/>
      <c r="E53" s="87"/>
      <c r="F53" s="68">
        <f t="shared" si="1"/>
        <v>0</v>
      </c>
      <c r="G53" s="89" t="s">
        <v>193</v>
      </c>
    </row>
    <row r="54" spans="1:7" s="89" customFormat="1" hidden="1">
      <c r="A54" s="351"/>
      <c r="B54" s="87"/>
      <c r="C54" s="87"/>
      <c r="D54" s="205"/>
      <c r="E54" s="87"/>
      <c r="F54" s="68">
        <f t="shared" si="1"/>
        <v>0</v>
      </c>
      <c r="G54" s="89" t="s">
        <v>193</v>
      </c>
    </row>
    <row r="55" spans="1:7" s="89" customFormat="1" hidden="1">
      <c r="A55" s="351"/>
      <c r="B55" s="87"/>
      <c r="C55" s="87"/>
      <c r="D55" s="205"/>
      <c r="E55" s="87"/>
      <c r="F55" s="68">
        <f t="shared" si="1"/>
        <v>0</v>
      </c>
      <c r="G55" s="89" t="s">
        <v>193</v>
      </c>
    </row>
    <row r="56" spans="1:7" s="89" customFormat="1" hidden="1">
      <c r="A56" s="351"/>
      <c r="B56" s="87"/>
      <c r="C56" s="87"/>
      <c r="D56" s="205"/>
      <c r="E56" s="87"/>
      <c r="F56" s="68">
        <f t="shared" si="1"/>
        <v>0</v>
      </c>
      <c r="G56" s="89" t="s">
        <v>193</v>
      </c>
    </row>
    <row r="57" spans="1:7" s="89" customFormat="1" hidden="1">
      <c r="A57" s="351"/>
      <c r="B57" s="87"/>
      <c r="C57" s="87"/>
      <c r="D57" s="205"/>
      <c r="E57" s="87"/>
      <c r="F57" s="68">
        <f t="shared" si="1"/>
        <v>0</v>
      </c>
      <c r="G57" s="89" t="s">
        <v>193</v>
      </c>
    </row>
    <row r="58" spans="1:7" s="89" customFormat="1" hidden="1">
      <c r="A58" s="351"/>
      <c r="B58" s="87"/>
      <c r="C58" s="87"/>
      <c r="D58" s="205"/>
      <c r="E58" s="87"/>
      <c r="F58" s="68">
        <f t="shared" si="1"/>
        <v>0</v>
      </c>
      <c r="G58" s="89" t="s">
        <v>193</v>
      </c>
    </row>
    <row r="59" spans="1:7" s="89" customFormat="1" hidden="1">
      <c r="A59" s="351"/>
      <c r="B59" s="87"/>
      <c r="C59" s="87"/>
      <c r="D59" s="205"/>
      <c r="E59" s="87"/>
      <c r="F59" s="68">
        <f t="shared" si="1"/>
        <v>0</v>
      </c>
      <c r="G59" s="89" t="s">
        <v>193</v>
      </c>
    </row>
    <row r="60" spans="1:7" s="89" customFormat="1" hidden="1">
      <c r="A60" s="351"/>
      <c r="B60" s="87"/>
      <c r="C60" s="87"/>
      <c r="D60" s="205"/>
      <c r="E60" s="87"/>
      <c r="F60" s="68">
        <f t="shared" si="1"/>
        <v>0</v>
      </c>
      <c r="G60" s="89" t="s">
        <v>193</v>
      </c>
    </row>
    <row r="61" spans="1:7" s="89" customFormat="1" hidden="1">
      <c r="A61" s="351"/>
      <c r="B61" s="87"/>
      <c r="C61" s="87"/>
      <c r="D61" s="205"/>
      <c r="E61" s="87"/>
      <c r="F61" s="68">
        <f t="shared" si="1"/>
        <v>0</v>
      </c>
      <c r="G61" s="89" t="s">
        <v>193</v>
      </c>
    </row>
    <row r="62" spans="1:7" s="89" customFormat="1" hidden="1">
      <c r="A62" s="351"/>
      <c r="B62" s="87"/>
      <c r="C62" s="87"/>
      <c r="D62" s="205"/>
      <c r="E62" s="87"/>
      <c r="F62" s="68">
        <f t="shared" si="1"/>
        <v>0</v>
      </c>
      <c r="G62" s="89" t="s">
        <v>193</v>
      </c>
    </row>
    <row r="63" spans="1:7" s="89" customFormat="1" hidden="1">
      <c r="A63" s="351"/>
      <c r="B63" s="87"/>
      <c r="C63" s="87"/>
      <c r="D63" s="205"/>
      <c r="E63" s="87"/>
      <c r="F63" s="68">
        <f t="shared" si="1"/>
        <v>0</v>
      </c>
      <c r="G63" s="89" t="s">
        <v>193</v>
      </c>
    </row>
    <row r="64" spans="1:7" s="89" customFormat="1" hidden="1">
      <c r="A64" s="351"/>
      <c r="B64" s="87"/>
      <c r="C64" s="87"/>
      <c r="D64" s="205"/>
      <c r="E64" s="87"/>
      <c r="F64" s="68">
        <f t="shared" si="1"/>
        <v>0</v>
      </c>
      <c r="G64" s="89" t="s">
        <v>193</v>
      </c>
    </row>
    <row r="65" spans="1:7" s="89" customFormat="1" hidden="1">
      <c r="A65" s="351"/>
      <c r="B65" s="87"/>
      <c r="C65" s="87"/>
      <c r="D65" s="205"/>
      <c r="E65" s="87"/>
      <c r="F65" s="68">
        <f t="shared" si="1"/>
        <v>0</v>
      </c>
      <c r="G65" s="89" t="s">
        <v>193</v>
      </c>
    </row>
    <row r="66" spans="1:7" s="89" customFormat="1" hidden="1">
      <c r="A66" s="351"/>
      <c r="B66" s="87"/>
      <c r="C66" s="87"/>
      <c r="D66" s="205"/>
      <c r="E66" s="87"/>
      <c r="F66" s="68">
        <f t="shared" si="1"/>
        <v>0</v>
      </c>
      <c r="G66" s="89" t="s">
        <v>193</v>
      </c>
    </row>
    <row r="67" spans="1:7" s="89" customFormat="1" hidden="1">
      <c r="A67" s="351"/>
      <c r="B67" s="87"/>
      <c r="C67" s="87"/>
      <c r="D67" s="205"/>
      <c r="E67" s="87"/>
      <c r="F67" s="68">
        <f t="shared" si="1"/>
        <v>0</v>
      </c>
      <c r="G67" s="89" t="s">
        <v>193</v>
      </c>
    </row>
    <row r="68" spans="1:7" s="89" customFormat="1" hidden="1">
      <c r="A68" s="351"/>
      <c r="B68" s="87"/>
      <c r="C68" s="87"/>
      <c r="D68" s="205"/>
      <c r="E68" s="87"/>
      <c r="F68" s="68">
        <f t="shared" si="1"/>
        <v>0</v>
      </c>
      <c r="G68" s="89" t="s">
        <v>193</v>
      </c>
    </row>
    <row r="69" spans="1:7" s="89" customFormat="1" hidden="1">
      <c r="A69" s="351"/>
      <c r="B69" s="87"/>
      <c r="C69" s="87"/>
      <c r="D69" s="205"/>
      <c r="E69" s="87"/>
      <c r="F69" s="68">
        <f t="shared" si="1"/>
        <v>0</v>
      </c>
      <c r="G69" s="89" t="s">
        <v>193</v>
      </c>
    </row>
    <row r="70" spans="1:7" s="89" customFormat="1" hidden="1">
      <c r="A70" s="351"/>
      <c r="B70" s="87"/>
      <c r="C70" s="87"/>
      <c r="D70" s="205"/>
      <c r="E70" s="87"/>
      <c r="F70" s="68">
        <f t="shared" ref="F70:F101" si="2">ROUND(+B70*D70*E70,2)</f>
        <v>0</v>
      </c>
      <c r="G70" s="89" t="s">
        <v>193</v>
      </c>
    </row>
    <row r="71" spans="1:7" s="89" customFormat="1" hidden="1">
      <c r="A71" s="351"/>
      <c r="B71" s="87"/>
      <c r="C71" s="87"/>
      <c r="D71" s="205"/>
      <c r="E71" s="87"/>
      <c r="F71" s="68">
        <f t="shared" si="2"/>
        <v>0</v>
      </c>
      <c r="G71" s="89" t="s">
        <v>193</v>
      </c>
    </row>
    <row r="72" spans="1:7" s="89" customFormat="1" hidden="1">
      <c r="A72" s="351"/>
      <c r="B72" s="87"/>
      <c r="C72" s="87"/>
      <c r="D72" s="205"/>
      <c r="E72" s="87"/>
      <c r="F72" s="68">
        <f t="shared" si="2"/>
        <v>0</v>
      </c>
      <c r="G72" s="89" t="s">
        <v>193</v>
      </c>
    </row>
    <row r="73" spans="1:7" s="89" customFormat="1" hidden="1">
      <c r="A73" s="351"/>
      <c r="B73" s="87"/>
      <c r="C73" s="87"/>
      <c r="D73" s="205"/>
      <c r="E73" s="87"/>
      <c r="F73" s="68">
        <f t="shared" si="2"/>
        <v>0</v>
      </c>
      <c r="G73" s="89" t="s">
        <v>193</v>
      </c>
    </row>
    <row r="74" spans="1:7" s="89" customFormat="1" hidden="1">
      <c r="A74" s="351"/>
      <c r="B74" s="87"/>
      <c r="C74" s="87"/>
      <c r="D74" s="205"/>
      <c r="E74" s="87"/>
      <c r="F74" s="68">
        <f t="shared" si="2"/>
        <v>0</v>
      </c>
      <c r="G74" s="89" t="s">
        <v>193</v>
      </c>
    </row>
    <row r="75" spans="1:7" s="89" customFormat="1" hidden="1">
      <c r="A75" s="351"/>
      <c r="B75" s="87"/>
      <c r="C75" s="87"/>
      <c r="D75" s="205"/>
      <c r="E75" s="87"/>
      <c r="F75" s="68">
        <f t="shared" si="2"/>
        <v>0</v>
      </c>
      <c r="G75" s="89" t="s">
        <v>193</v>
      </c>
    </row>
    <row r="76" spans="1:7" s="89" customFormat="1" hidden="1">
      <c r="A76" s="351"/>
      <c r="B76" s="87"/>
      <c r="C76" s="87"/>
      <c r="D76" s="205"/>
      <c r="E76" s="87"/>
      <c r="F76" s="68">
        <f t="shared" si="2"/>
        <v>0</v>
      </c>
      <c r="G76" s="89" t="s">
        <v>193</v>
      </c>
    </row>
    <row r="77" spans="1:7" s="89" customFormat="1" hidden="1">
      <c r="A77" s="351"/>
      <c r="B77" s="87"/>
      <c r="C77" s="87"/>
      <c r="D77" s="205"/>
      <c r="E77" s="87"/>
      <c r="F77" s="68">
        <f t="shared" si="2"/>
        <v>0</v>
      </c>
      <c r="G77" s="89" t="s">
        <v>193</v>
      </c>
    </row>
    <row r="78" spans="1:7" s="89" customFormat="1" hidden="1">
      <c r="A78" s="351"/>
      <c r="B78" s="87"/>
      <c r="C78" s="87"/>
      <c r="D78" s="205"/>
      <c r="E78" s="87"/>
      <c r="F78" s="68">
        <f t="shared" si="2"/>
        <v>0</v>
      </c>
      <c r="G78" s="89" t="s">
        <v>193</v>
      </c>
    </row>
    <row r="79" spans="1:7" s="89" customFormat="1" hidden="1">
      <c r="A79" s="351"/>
      <c r="B79" s="87"/>
      <c r="C79" s="87"/>
      <c r="D79" s="205"/>
      <c r="E79" s="87"/>
      <c r="F79" s="68">
        <f t="shared" si="2"/>
        <v>0</v>
      </c>
      <c r="G79" s="89" t="s">
        <v>193</v>
      </c>
    </row>
    <row r="80" spans="1:7" s="89" customFormat="1" hidden="1">
      <c r="A80" s="351"/>
      <c r="B80" s="87"/>
      <c r="C80" s="87"/>
      <c r="D80" s="205"/>
      <c r="E80" s="87"/>
      <c r="F80" s="68">
        <f t="shared" si="2"/>
        <v>0</v>
      </c>
      <c r="G80" s="89" t="s">
        <v>193</v>
      </c>
    </row>
    <row r="81" spans="1:7" s="89" customFormat="1" hidden="1">
      <c r="A81" s="351"/>
      <c r="B81" s="87"/>
      <c r="C81" s="87"/>
      <c r="D81" s="205"/>
      <c r="E81" s="87"/>
      <c r="F81" s="68">
        <f t="shared" si="2"/>
        <v>0</v>
      </c>
      <c r="G81" s="89" t="s">
        <v>193</v>
      </c>
    </row>
    <row r="82" spans="1:7" s="89" customFormat="1" hidden="1">
      <c r="A82" s="351"/>
      <c r="B82" s="87"/>
      <c r="C82" s="87"/>
      <c r="D82" s="205"/>
      <c r="E82" s="87"/>
      <c r="F82" s="68">
        <f t="shared" si="2"/>
        <v>0</v>
      </c>
      <c r="G82" s="89" t="s">
        <v>193</v>
      </c>
    </row>
    <row r="83" spans="1:7" s="89" customFormat="1" hidden="1">
      <c r="A83" s="351"/>
      <c r="B83" s="87"/>
      <c r="C83" s="87"/>
      <c r="D83" s="205"/>
      <c r="E83" s="87"/>
      <c r="F83" s="68">
        <f t="shared" si="2"/>
        <v>0</v>
      </c>
      <c r="G83" s="89" t="s">
        <v>193</v>
      </c>
    </row>
    <row r="84" spans="1:7" s="89" customFormat="1" hidden="1">
      <c r="A84" s="351"/>
      <c r="B84" s="87"/>
      <c r="C84" s="87"/>
      <c r="D84" s="205"/>
      <c r="E84" s="87"/>
      <c r="F84" s="68">
        <f t="shared" si="2"/>
        <v>0</v>
      </c>
      <c r="G84" s="89" t="s">
        <v>193</v>
      </c>
    </row>
    <row r="85" spans="1:7" s="89" customFormat="1" hidden="1">
      <c r="A85" s="351"/>
      <c r="B85" s="87"/>
      <c r="C85" s="87"/>
      <c r="D85" s="205"/>
      <c r="E85" s="87"/>
      <c r="F85" s="68">
        <f t="shared" si="2"/>
        <v>0</v>
      </c>
      <c r="G85" s="89" t="s">
        <v>193</v>
      </c>
    </row>
    <row r="86" spans="1:7" s="89" customFormat="1" hidden="1">
      <c r="A86" s="351"/>
      <c r="B86" s="87"/>
      <c r="C86" s="87"/>
      <c r="D86" s="205"/>
      <c r="E86" s="87"/>
      <c r="F86" s="68">
        <f t="shared" si="2"/>
        <v>0</v>
      </c>
      <c r="G86" s="89" t="s">
        <v>193</v>
      </c>
    </row>
    <row r="87" spans="1:7" s="89" customFormat="1" hidden="1">
      <c r="A87" s="351"/>
      <c r="B87" s="87"/>
      <c r="C87" s="87"/>
      <c r="D87" s="205"/>
      <c r="E87" s="87"/>
      <c r="F87" s="68">
        <f t="shared" si="2"/>
        <v>0</v>
      </c>
      <c r="G87" s="89" t="s">
        <v>193</v>
      </c>
    </row>
    <row r="88" spans="1:7" s="89" customFormat="1" hidden="1">
      <c r="A88" s="351"/>
      <c r="B88" s="87"/>
      <c r="C88" s="87"/>
      <c r="D88" s="205"/>
      <c r="E88" s="87"/>
      <c r="F88" s="68">
        <f t="shared" si="2"/>
        <v>0</v>
      </c>
      <c r="G88" s="89" t="s">
        <v>193</v>
      </c>
    </row>
    <row r="89" spans="1:7" s="89" customFormat="1" hidden="1">
      <c r="A89" s="351"/>
      <c r="B89" s="87"/>
      <c r="C89" s="87"/>
      <c r="D89" s="205"/>
      <c r="E89" s="87"/>
      <c r="F89" s="68">
        <f t="shared" si="2"/>
        <v>0</v>
      </c>
      <c r="G89" s="89" t="s">
        <v>193</v>
      </c>
    </row>
    <row r="90" spans="1:7" s="89" customFormat="1" hidden="1">
      <c r="A90" s="351"/>
      <c r="B90" s="87"/>
      <c r="C90" s="87"/>
      <c r="D90" s="205"/>
      <c r="E90" s="87"/>
      <c r="F90" s="68">
        <f t="shared" si="2"/>
        <v>0</v>
      </c>
      <c r="G90" s="89" t="s">
        <v>193</v>
      </c>
    </row>
    <row r="91" spans="1:7" s="89" customFormat="1" hidden="1">
      <c r="A91" s="351"/>
      <c r="B91" s="87"/>
      <c r="C91" s="87"/>
      <c r="D91" s="205"/>
      <c r="E91" s="87"/>
      <c r="F91" s="68">
        <f t="shared" si="2"/>
        <v>0</v>
      </c>
      <c r="G91" s="89" t="s">
        <v>193</v>
      </c>
    </row>
    <row r="92" spans="1:7" s="89" customFormat="1" hidden="1">
      <c r="A92" s="351"/>
      <c r="B92" s="87"/>
      <c r="C92" s="87"/>
      <c r="D92" s="205"/>
      <c r="E92" s="87"/>
      <c r="F92" s="68">
        <f t="shared" si="2"/>
        <v>0</v>
      </c>
      <c r="G92" s="89" t="s">
        <v>193</v>
      </c>
    </row>
    <row r="93" spans="1:7" s="89" customFormat="1" hidden="1">
      <c r="A93" s="351"/>
      <c r="B93" s="87"/>
      <c r="C93" s="87"/>
      <c r="D93" s="205"/>
      <c r="E93" s="87"/>
      <c r="F93" s="68">
        <f t="shared" si="2"/>
        <v>0</v>
      </c>
      <c r="G93" s="89" t="s">
        <v>193</v>
      </c>
    </row>
    <row r="94" spans="1:7" s="89" customFormat="1" hidden="1">
      <c r="A94" s="351"/>
      <c r="B94" s="87"/>
      <c r="C94" s="87"/>
      <c r="D94" s="205"/>
      <c r="E94" s="87"/>
      <c r="F94" s="68">
        <f t="shared" si="2"/>
        <v>0</v>
      </c>
      <c r="G94" s="89" t="s">
        <v>193</v>
      </c>
    </row>
    <row r="95" spans="1:7" s="89" customFormat="1" hidden="1">
      <c r="A95" s="351"/>
      <c r="B95" s="87"/>
      <c r="C95" s="87"/>
      <c r="D95" s="205"/>
      <c r="E95" s="87"/>
      <c r="F95" s="68">
        <f t="shared" si="2"/>
        <v>0</v>
      </c>
      <c r="G95" s="89" t="s">
        <v>193</v>
      </c>
    </row>
    <row r="96" spans="1:7" s="89" customFormat="1" hidden="1">
      <c r="A96" s="351"/>
      <c r="B96" s="87"/>
      <c r="C96" s="87"/>
      <c r="D96" s="205"/>
      <c r="E96" s="87"/>
      <c r="F96" s="68">
        <f t="shared" si="2"/>
        <v>0</v>
      </c>
      <c r="G96" s="89" t="s">
        <v>193</v>
      </c>
    </row>
    <row r="97" spans="1:7" s="89" customFormat="1" hidden="1">
      <c r="A97" s="351"/>
      <c r="B97" s="87"/>
      <c r="C97" s="87"/>
      <c r="D97" s="205"/>
      <c r="E97" s="87"/>
      <c r="F97" s="68">
        <f t="shared" si="2"/>
        <v>0</v>
      </c>
      <c r="G97" s="89" t="s">
        <v>193</v>
      </c>
    </row>
    <row r="98" spans="1:7" s="89" customFormat="1" hidden="1">
      <c r="A98" s="351"/>
      <c r="B98" s="87"/>
      <c r="C98" s="87"/>
      <c r="D98" s="205"/>
      <c r="E98" s="87"/>
      <c r="F98" s="68">
        <f t="shared" si="2"/>
        <v>0</v>
      </c>
      <c r="G98" s="89" t="s">
        <v>193</v>
      </c>
    </row>
    <row r="99" spans="1:7" s="89" customFormat="1" hidden="1">
      <c r="A99" s="351"/>
      <c r="B99" s="87"/>
      <c r="C99" s="87"/>
      <c r="D99" s="205"/>
      <c r="E99" s="87"/>
      <c r="F99" s="68">
        <f t="shared" si="2"/>
        <v>0</v>
      </c>
      <c r="G99" s="89" t="s">
        <v>193</v>
      </c>
    </row>
    <row r="100" spans="1:7" s="89" customFormat="1" hidden="1">
      <c r="A100" s="351"/>
      <c r="B100" s="87"/>
      <c r="C100" s="87"/>
      <c r="D100" s="205"/>
      <c r="E100" s="87"/>
      <c r="F100" s="68">
        <f t="shared" si="2"/>
        <v>0</v>
      </c>
      <c r="G100" s="89" t="s">
        <v>193</v>
      </c>
    </row>
    <row r="101" spans="1:7" s="89" customFormat="1" hidden="1">
      <c r="A101" s="351"/>
      <c r="B101" s="87"/>
      <c r="C101" s="87"/>
      <c r="D101" s="205"/>
      <c r="E101" s="87"/>
      <c r="F101" s="68">
        <f t="shared" si="2"/>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ref="F110:F117" si="3">ROUND(+B110*D110*E110,2)</f>
        <v>0</v>
      </c>
      <c r="G110" s="89" t="s">
        <v>193</v>
      </c>
    </row>
    <row r="111" spans="1:7" s="89" customFormat="1" hidden="1">
      <c r="A111" s="351"/>
      <c r="B111" s="87"/>
      <c r="C111" s="87"/>
      <c r="D111" s="205"/>
      <c r="E111" s="87"/>
      <c r="F111" s="68">
        <f t="shared" si="3"/>
        <v>0</v>
      </c>
      <c r="G111" s="89" t="s">
        <v>193</v>
      </c>
    </row>
    <row r="112" spans="1:7" s="89" customFormat="1" hidden="1">
      <c r="A112" s="351"/>
      <c r="B112" s="87"/>
      <c r="C112" s="87"/>
      <c r="D112" s="205"/>
      <c r="E112" s="87"/>
      <c r="F112" s="68">
        <f t="shared" si="3"/>
        <v>0</v>
      </c>
      <c r="G112" s="89" t="s">
        <v>193</v>
      </c>
    </row>
    <row r="113" spans="1:7" s="89" customFormat="1" hidden="1">
      <c r="A113" s="351"/>
      <c r="B113" s="87"/>
      <c r="C113" s="87"/>
      <c r="D113" s="205"/>
      <c r="E113" s="87"/>
      <c r="F113" s="68">
        <f t="shared" si="3"/>
        <v>0</v>
      </c>
      <c r="G113" s="89" t="s">
        <v>193</v>
      </c>
    </row>
    <row r="114" spans="1:7" s="89" customFormat="1" hidden="1">
      <c r="A114" s="351"/>
      <c r="B114" s="87"/>
      <c r="C114" s="87"/>
      <c r="D114" s="205"/>
      <c r="E114" s="87"/>
      <c r="F114" s="68">
        <f t="shared" si="3"/>
        <v>0</v>
      </c>
      <c r="G114" s="89" t="s">
        <v>193</v>
      </c>
    </row>
    <row r="115" spans="1:7" s="89" customFormat="1" hidden="1">
      <c r="A115" s="351"/>
      <c r="B115" s="87"/>
      <c r="C115" s="87"/>
      <c r="D115" s="205"/>
      <c r="E115" s="87"/>
      <c r="F115" s="68">
        <f t="shared" si="3"/>
        <v>0</v>
      </c>
      <c r="G115" s="89" t="s">
        <v>193</v>
      </c>
    </row>
    <row r="116" spans="1:7" s="89" customFormat="1" hidden="1">
      <c r="A116" s="351"/>
      <c r="B116" s="87"/>
      <c r="C116" s="87"/>
      <c r="D116" s="205"/>
      <c r="E116" s="87"/>
      <c r="F116" s="68">
        <f t="shared" si="3"/>
        <v>0</v>
      </c>
      <c r="G116" s="89" t="s">
        <v>193</v>
      </c>
    </row>
    <row r="117" spans="1:7" s="89" customFormat="1" hidden="1">
      <c r="A117" s="351"/>
      <c r="B117" s="87"/>
      <c r="C117" s="87"/>
      <c r="D117" s="205"/>
      <c r="E117" s="87"/>
      <c r="F117" s="68">
        <f t="shared" si="3"/>
        <v>0</v>
      </c>
      <c r="G117" s="89" t="s">
        <v>193</v>
      </c>
    </row>
    <row r="118" spans="1:7" s="89" customFormat="1" hidden="1">
      <c r="A118" s="351"/>
      <c r="B118" s="87"/>
      <c r="C118" s="87"/>
      <c r="D118" s="205"/>
      <c r="E118" s="87"/>
      <c r="F118" s="68">
        <f t="shared" ref="F118:F125" si="4">ROUND(+B118*D118*E118,2)</f>
        <v>0</v>
      </c>
      <c r="G118" s="89" t="s">
        <v>193</v>
      </c>
    </row>
    <row r="119" spans="1:7" s="89" customFormat="1" hidden="1">
      <c r="A119" s="351"/>
      <c r="B119" s="87"/>
      <c r="C119" s="87"/>
      <c r="D119" s="205"/>
      <c r="E119" s="87"/>
      <c r="F119" s="68">
        <f t="shared" si="4"/>
        <v>0</v>
      </c>
      <c r="G119" s="89" t="s">
        <v>193</v>
      </c>
    </row>
    <row r="120" spans="1:7" s="89" customFormat="1" hidden="1">
      <c r="A120" s="351"/>
      <c r="B120" s="87"/>
      <c r="C120" s="87"/>
      <c r="D120" s="205"/>
      <c r="E120" s="87"/>
      <c r="F120" s="68">
        <f t="shared" si="4"/>
        <v>0</v>
      </c>
      <c r="G120" s="89" t="s">
        <v>193</v>
      </c>
    </row>
    <row r="121" spans="1:7" s="89" customFormat="1" hidden="1">
      <c r="A121" s="351"/>
      <c r="B121" s="87"/>
      <c r="C121" s="87"/>
      <c r="D121" s="205"/>
      <c r="E121" s="87"/>
      <c r="F121" s="68">
        <f t="shared" si="4"/>
        <v>0</v>
      </c>
      <c r="G121" s="89" t="s">
        <v>193</v>
      </c>
    </row>
    <row r="122" spans="1:7" s="89" customFormat="1" hidden="1">
      <c r="A122" s="351"/>
      <c r="B122" s="87"/>
      <c r="C122" s="87"/>
      <c r="D122" s="205"/>
      <c r="E122" s="87"/>
      <c r="F122" s="68">
        <f t="shared" si="4"/>
        <v>0</v>
      </c>
      <c r="G122" s="89" t="s">
        <v>193</v>
      </c>
    </row>
    <row r="123" spans="1:7" s="89" customFormat="1" hidden="1">
      <c r="A123" s="351"/>
      <c r="B123" s="87"/>
      <c r="C123" s="87"/>
      <c r="D123" s="205"/>
      <c r="E123" s="87"/>
      <c r="F123" s="68">
        <f t="shared" si="4"/>
        <v>0</v>
      </c>
      <c r="G123" s="89" t="s">
        <v>193</v>
      </c>
    </row>
    <row r="124" spans="1:7" s="89" customFormat="1" hidden="1">
      <c r="A124" s="351"/>
      <c r="B124" s="87"/>
      <c r="C124" s="87"/>
      <c r="D124" s="205"/>
      <c r="E124" s="87"/>
      <c r="F124" s="68">
        <f t="shared" si="4"/>
        <v>0</v>
      </c>
      <c r="G124" s="89" t="s">
        <v>193</v>
      </c>
    </row>
    <row r="125" spans="1:7" s="89" customFormat="1" hidden="1">
      <c r="A125" s="351"/>
      <c r="B125" s="87"/>
      <c r="C125" s="87"/>
      <c r="D125" s="205"/>
      <c r="E125" s="87"/>
      <c r="F125" s="68">
        <f t="shared" si="4"/>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ref="F128:F129" si="5">ROUND(+B128*D128*E128,2)</f>
        <v>0</v>
      </c>
      <c r="G128" s="89" t="s">
        <v>193</v>
      </c>
    </row>
    <row r="129" spans="1:9" s="89" customFormat="1" hidden="1">
      <c r="A129" s="351"/>
      <c r="B129" s="87"/>
      <c r="C129" s="87"/>
      <c r="D129" s="205"/>
      <c r="E129" s="87"/>
      <c r="F129" s="68">
        <f t="shared" si="5"/>
        <v>0</v>
      </c>
      <c r="G129" s="89" t="s">
        <v>193</v>
      </c>
    </row>
    <row r="130" spans="1:9" s="89" customFormat="1" hidden="1">
      <c r="A130" s="351"/>
      <c r="B130" s="87"/>
      <c r="C130" s="87"/>
      <c r="D130" s="205"/>
      <c r="E130" s="87"/>
      <c r="F130" s="68">
        <f t="shared" ref="F130:F131" si="6">ROUND(+B130*D130*E130,2)</f>
        <v>0</v>
      </c>
      <c r="G130" s="89" t="s">
        <v>193</v>
      </c>
    </row>
    <row r="131" spans="1:9" s="89" customFormat="1" hidden="1">
      <c r="A131" s="351"/>
      <c r="B131" s="87"/>
      <c r="C131" s="87"/>
      <c r="D131" s="205"/>
      <c r="E131" s="87"/>
      <c r="F131" s="68">
        <f t="shared" si="6"/>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c r="A134" s="351"/>
      <c r="B134" s="87"/>
      <c r="C134" s="87"/>
      <c r="D134" s="205"/>
      <c r="E134" s="87"/>
      <c r="F134" s="215">
        <f>ROUND(+B134*D134*E134,2)</f>
        <v>0</v>
      </c>
      <c r="G134" s="89" t="s">
        <v>193</v>
      </c>
    </row>
    <row r="135" spans="1:9" s="89" customFormat="1">
      <c r="A135" s="351"/>
      <c r="B135" s="78"/>
      <c r="C135" s="78"/>
      <c r="D135" s="116"/>
      <c r="E135" s="170" t="s">
        <v>194</v>
      </c>
      <c r="F135" s="223">
        <f>ROUND(SUBTOTAL(109,F5:F134),2)</f>
        <v>0</v>
      </c>
      <c r="G135" s="89" t="s">
        <v>193</v>
      </c>
      <c r="I135" s="349" t="s">
        <v>210</v>
      </c>
    </row>
    <row r="136" spans="1:9" s="89" customFormat="1">
      <c r="A136" s="351"/>
      <c r="B136" s="78"/>
      <c r="C136" s="78"/>
      <c r="D136" s="116"/>
      <c r="E136" s="78"/>
      <c r="F136" s="216"/>
      <c r="G136" s="89" t="s">
        <v>196</v>
      </c>
    </row>
    <row r="137" spans="1:9" s="89" customFormat="1">
      <c r="A137" s="351"/>
      <c r="B137" s="87"/>
      <c r="C137" s="87"/>
      <c r="D137" s="205"/>
      <c r="E137" s="87"/>
      <c r="F137" s="68">
        <f>ROUND(+B137*D137*E137,2)</f>
        <v>0</v>
      </c>
      <c r="G137" s="89" t="s">
        <v>196</v>
      </c>
    </row>
    <row r="138" spans="1:9" s="89" customFormat="1">
      <c r="A138" s="351"/>
      <c r="B138" s="87"/>
      <c r="C138" s="87"/>
      <c r="D138" s="205"/>
      <c r="E138" s="87"/>
      <c r="F138" s="68">
        <f t="shared" ref="F138:F265" si="7">ROUND(+B138*D138*E138,2)</f>
        <v>0</v>
      </c>
      <c r="G138" s="89" t="s">
        <v>196</v>
      </c>
    </row>
    <row r="139" spans="1:9" s="89" customFormat="1">
      <c r="A139" s="351"/>
      <c r="B139" s="87"/>
      <c r="C139" s="87"/>
      <c r="D139" s="205"/>
      <c r="E139" s="87"/>
      <c r="F139" s="68">
        <f t="shared" si="7"/>
        <v>0</v>
      </c>
      <c r="G139" s="89" t="s">
        <v>196</v>
      </c>
    </row>
    <row r="140" spans="1:9" s="89" customFormat="1" hidden="1">
      <c r="A140" s="351"/>
      <c r="B140" s="87"/>
      <c r="C140" s="87"/>
      <c r="D140" s="205"/>
      <c r="E140" s="87"/>
      <c r="F140" s="68">
        <f t="shared" si="7"/>
        <v>0</v>
      </c>
      <c r="G140" s="89" t="s">
        <v>196</v>
      </c>
    </row>
    <row r="141" spans="1:9" s="89" customFormat="1" hidden="1">
      <c r="A141" s="351"/>
      <c r="B141" s="87"/>
      <c r="C141" s="87"/>
      <c r="D141" s="205"/>
      <c r="E141" s="87"/>
      <c r="F141" s="68">
        <f t="shared" si="7"/>
        <v>0</v>
      </c>
      <c r="G141" s="89" t="s">
        <v>196</v>
      </c>
    </row>
    <row r="142" spans="1:9" s="89" customFormat="1" hidden="1">
      <c r="A142" s="351"/>
      <c r="B142" s="87"/>
      <c r="C142" s="87"/>
      <c r="D142" s="205"/>
      <c r="E142" s="87"/>
      <c r="F142" s="68">
        <f t="shared" si="7"/>
        <v>0</v>
      </c>
      <c r="G142" s="89" t="s">
        <v>196</v>
      </c>
    </row>
    <row r="143" spans="1:9" s="89" customFormat="1" hidden="1">
      <c r="A143" s="351"/>
      <c r="B143" s="87"/>
      <c r="C143" s="87"/>
      <c r="D143" s="205"/>
      <c r="E143" s="87"/>
      <c r="F143" s="68">
        <f t="shared" si="7"/>
        <v>0</v>
      </c>
      <c r="G143" s="89" t="s">
        <v>196</v>
      </c>
    </row>
    <row r="144" spans="1:9" s="89" customFormat="1" hidden="1">
      <c r="A144" s="351"/>
      <c r="B144" s="87"/>
      <c r="C144" s="87"/>
      <c r="D144" s="205"/>
      <c r="E144" s="87"/>
      <c r="F144" s="68">
        <f t="shared" si="7"/>
        <v>0</v>
      </c>
      <c r="G144" s="89" t="s">
        <v>196</v>
      </c>
    </row>
    <row r="145" spans="1:7" s="89" customFormat="1" hidden="1">
      <c r="A145" s="351"/>
      <c r="B145" s="87"/>
      <c r="C145" s="87"/>
      <c r="D145" s="205"/>
      <c r="E145" s="87"/>
      <c r="F145" s="68">
        <f t="shared" si="7"/>
        <v>0</v>
      </c>
      <c r="G145" s="89" t="s">
        <v>196</v>
      </c>
    </row>
    <row r="146" spans="1:7" s="89" customFormat="1" hidden="1">
      <c r="A146" s="351"/>
      <c r="B146" s="87"/>
      <c r="C146" s="87"/>
      <c r="D146" s="205"/>
      <c r="E146" s="87"/>
      <c r="F146" s="68">
        <f t="shared" si="7"/>
        <v>0</v>
      </c>
      <c r="G146" s="89" t="s">
        <v>196</v>
      </c>
    </row>
    <row r="147" spans="1:7" s="89" customFormat="1" hidden="1">
      <c r="A147" s="351"/>
      <c r="B147" s="87"/>
      <c r="C147" s="87"/>
      <c r="D147" s="205"/>
      <c r="E147" s="87"/>
      <c r="F147" s="68">
        <f t="shared" si="7"/>
        <v>0</v>
      </c>
      <c r="G147" s="89" t="s">
        <v>196</v>
      </c>
    </row>
    <row r="148" spans="1:7" s="89" customFormat="1" hidden="1">
      <c r="A148" s="351"/>
      <c r="B148" s="87"/>
      <c r="C148" s="87"/>
      <c r="D148" s="205"/>
      <c r="E148" s="87"/>
      <c r="F148" s="68">
        <f t="shared" si="7"/>
        <v>0</v>
      </c>
      <c r="G148" s="89" t="s">
        <v>196</v>
      </c>
    </row>
    <row r="149" spans="1:7" s="89" customFormat="1" hidden="1">
      <c r="A149" s="351"/>
      <c r="B149" s="87"/>
      <c r="C149" s="87"/>
      <c r="D149" s="205"/>
      <c r="E149" s="87"/>
      <c r="F149" s="68">
        <f t="shared" si="7"/>
        <v>0</v>
      </c>
      <c r="G149" s="89" t="s">
        <v>196</v>
      </c>
    </row>
    <row r="150" spans="1:7" s="89" customFormat="1" hidden="1">
      <c r="A150" s="351"/>
      <c r="B150" s="87"/>
      <c r="C150" s="87"/>
      <c r="D150" s="205"/>
      <c r="E150" s="87"/>
      <c r="F150" s="68">
        <f t="shared" si="7"/>
        <v>0</v>
      </c>
      <c r="G150" s="89" t="s">
        <v>196</v>
      </c>
    </row>
    <row r="151" spans="1:7" s="89" customFormat="1" hidden="1">
      <c r="A151" s="351"/>
      <c r="B151" s="87"/>
      <c r="C151" s="87"/>
      <c r="D151" s="205"/>
      <c r="E151" s="87"/>
      <c r="F151" s="68">
        <f t="shared" si="7"/>
        <v>0</v>
      </c>
      <c r="G151" s="89" t="s">
        <v>196</v>
      </c>
    </row>
    <row r="152" spans="1:7" s="89" customFormat="1" hidden="1">
      <c r="A152" s="351"/>
      <c r="B152" s="87"/>
      <c r="C152" s="87"/>
      <c r="D152" s="205"/>
      <c r="E152" s="87"/>
      <c r="F152" s="68">
        <f t="shared" si="7"/>
        <v>0</v>
      </c>
      <c r="G152" s="89" t="s">
        <v>196</v>
      </c>
    </row>
    <row r="153" spans="1:7" s="89" customFormat="1" hidden="1">
      <c r="A153" s="351"/>
      <c r="B153" s="87"/>
      <c r="C153" s="87"/>
      <c r="D153" s="205"/>
      <c r="E153" s="87"/>
      <c r="F153" s="68">
        <f t="shared" si="7"/>
        <v>0</v>
      </c>
      <c r="G153" s="89" t="s">
        <v>196</v>
      </c>
    </row>
    <row r="154" spans="1:7" s="89" customFormat="1" hidden="1">
      <c r="A154" s="351"/>
      <c r="B154" s="87"/>
      <c r="C154" s="87"/>
      <c r="D154" s="205"/>
      <c r="E154" s="87"/>
      <c r="F154" s="68">
        <f t="shared" si="7"/>
        <v>0</v>
      </c>
      <c r="G154" s="89" t="s">
        <v>196</v>
      </c>
    </row>
    <row r="155" spans="1:7" s="89" customFormat="1" hidden="1">
      <c r="A155" s="351"/>
      <c r="B155" s="87"/>
      <c r="C155" s="87"/>
      <c r="D155" s="205"/>
      <c r="E155" s="87"/>
      <c r="F155" s="68">
        <f t="shared" si="7"/>
        <v>0</v>
      </c>
      <c r="G155" s="89" t="s">
        <v>196</v>
      </c>
    </row>
    <row r="156" spans="1:7" s="89" customFormat="1" hidden="1">
      <c r="A156" s="351"/>
      <c r="B156" s="87"/>
      <c r="C156" s="87"/>
      <c r="D156" s="205"/>
      <c r="E156" s="87"/>
      <c r="F156" s="68">
        <f t="shared" si="7"/>
        <v>0</v>
      </c>
      <c r="G156" s="89" t="s">
        <v>196</v>
      </c>
    </row>
    <row r="157" spans="1:7" s="89" customFormat="1" hidden="1">
      <c r="A157" s="351"/>
      <c r="B157" s="87"/>
      <c r="C157" s="87"/>
      <c r="D157" s="205"/>
      <c r="E157" s="87"/>
      <c r="F157" s="68">
        <f t="shared" si="7"/>
        <v>0</v>
      </c>
      <c r="G157" s="89" t="s">
        <v>196</v>
      </c>
    </row>
    <row r="158" spans="1:7" s="89" customFormat="1" hidden="1">
      <c r="A158" s="351"/>
      <c r="B158" s="87"/>
      <c r="C158" s="87"/>
      <c r="D158" s="205"/>
      <c r="E158" s="87"/>
      <c r="F158" s="68">
        <f t="shared" si="7"/>
        <v>0</v>
      </c>
      <c r="G158" s="89" t="s">
        <v>196</v>
      </c>
    </row>
    <row r="159" spans="1:7" s="89" customFormat="1" hidden="1">
      <c r="A159" s="351"/>
      <c r="B159" s="87"/>
      <c r="C159" s="87"/>
      <c r="D159" s="205"/>
      <c r="E159" s="87"/>
      <c r="F159" s="68">
        <f t="shared" si="7"/>
        <v>0</v>
      </c>
      <c r="G159" s="89" t="s">
        <v>196</v>
      </c>
    </row>
    <row r="160" spans="1:7" s="89" customFormat="1" hidden="1">
      <c r="A160" s="351"/>
      <c r="B160" s="87"/>
      <c r="C160" s="87"/>
      <c r="D160" s="205"/>
      <c r="E160" s="87"/>
      <c r="F160" s="68">
        <f t="shared" si="7"/>
        <v>0</v>
      </c>
      <c r="G160" s="89" t="s">
        <v>196</v>
      </c>
    </row>
    <row r="161" spans="1:7" s="89" customFormat="1" hidden="1">
      <c r="A161" s="351"/>
      <c r="B161" s="87"/>
      <c r="C161" s="87"/>
      <c r="D161" s="205"/>
      <c r="E161" s="87"/>
      <c r="F161" s="68">
        <f t="shared" si="7"/>
        <v>0</v>
      </c>
      <c r="G161" s="89" t="s">
        <v>196</v>
      </c>
    </row>
    <row r="162" spans="1:7" s="89" customFormat="1" hidden="1">
      <c r="A162" s="351"/>
      <c r="B162" s="87"/>
      <c r="C162" s="87"/>
      <c r="D162" s="205"/>
      <c r="E162" s="87"/>
      <c r="F162" s="68">
        <f t="shared" si="7"/>
        <v>0</v>
      </c>
      <c r="G162" s="89" t="s">
        <v>196</v>
      </c>
    </row>
    <row r="163" spans="1:7" s="89" customFormat="1" hidden="1">
      <c r="A163" s="351"/>
      <c r="B163" s="87"/>
      <c r="C163" s="87"/>
      <c r="D163" s="205"/>
      <c r="E163" s="87"/>
      <c r="F163" s="68">
        <f t="shared" si="7"/>
        <v>0</v>
      </c>
      <c r="G163" s="89" t="s">
        <v>196</v>
      </c>
    </row>
    <row r="164" spans="1:7" s="89" customFormat="1" hidden="1">
      <c r="A164" s="351"/>
      <c r="B164" s="87"/>
      <c r="C164" s="87"/>
      <c r="D164" s="205"/>
      <c r="E164" s="87"/>
      <c r="F164" s="68">
        <f t="shared" si="7"/>
        <v>0</v>
      </c>
      <c r="G164" s="89" t="s">
        <v>196</v>
      </c>
    </row>
    <row r="165" spans="1:7" s="89" customFormat="1" hidden="1">
      <c r="A165" s="351"/>
      <c r="B165" s="87"/>
      <c r="C165" s="87"/>
      <c r="D165" s="205"/>
      <c r="E165" s="87"/>
      <c r="F165" s="68">
        <f t="shared" si="7"/>
        <v>0</v>
      </c>
      <c r="G165" s="89" t="s">
        <v>196</v>
      </c>
    </row>
    <row r="166" spans="1:7" s="89" customFormat="1" hidden="1">
      <c r="A166" s="351"/>
      <c r="B166" s="87"/>
      <c r="C166" s="87"/>
      <c r="D166" s="205"/>
      <c r="E166" s="87"/>
      <c r="F166" s="68">
        <f t="shared" si="7"/>
        <v>0</v>
      </c>
      <c r="G166" s="89" t="s">
        <v>196</v>
      </c>
    </row>
    <row r="167" spans="1:7" s="89" customFormat="1" hidden="1">
      <c r="A167" s="351"/>
      <c r="B167" s="87"/>
      <c r="C167" s="87"/>
      <c r="D167" s="205"/>
      <c r="E167" s="87"/>
      <c r="F167" s="68">
        <f t="shared" si="7"/>
        <v>0</v>
      </c>
      <c r="G167" s="89" t="s">
        <v>196</v>
      </c>
    </row>
    <row r="168" spans="1:7" s="89" customFormat="1" hidden="1">
      <c r="A168" s="351"/>
      <c r="B168" s="87"/>
      <c r="C168" s="87"/>
      <c r="D168" s="205"/>
      <c r="E168" s="87"/>
      <c r="F168" s="68">
        <f t="shared" si="7"/>
        <v>0</v>
      </c>
      <c r="G168" s="89" t="s">
        <v>196</v>
      </c>
    </row>
    <row r="169" spans="1:7" s="89" customFormat="1" hidden="1">
      <c r="A169" s="351"/>
      <c r="B169" s="87"/>
      <c r="C169" s="87"/>
      <c r="D169" s="205"/>
      <c r="E169" s="87"/>
      <c r="F169" s="68">
        <f t="shared" si="7"/>
        <v>0</v>
      </c>
      <c r="G169" s="89" t="s">
        <v>196</v>
      </c>
    </row>
    <row r="170" spans="1:7" s="89" customFormat="1" hidden="1">
      <c r="A170" s="351"/>
      <c r="B170" s="87"/>
      <c r="C170" s="87"/>
      <c r="D170" s="205"/>
      <c r="E170" s="87"/>
      <c r="F170" s="68">
        <f t="shared" si="7"/>
        <v>0</v>
      </c>
      <c r="G170" s="89" t="s">
        <v>196</v>
      </c>
    </row>
    <row r="171" spans="1:7" s="89" customFormat="1" hidden="1">
      <c r="A171" s="351"/>
      <c r="B171" s="87"/>
      <c r="C171" s="87"/>
      <c r="D171" s="205"/>
      <c r="E171" s="87"/>
      <c r="F171" s="68">
        <f t="shared" si="7"/>
        <v>0</v>
      </c>
      <c r="G171" s="89" t="s">
        <v>196</v>
      </c>
    </row>
    <row r="172" spans="1:7" s="89" customFormat="1" hidden="1">
      <c r="A172" s="351"/>
      <c r="B172" s="87"/>
      <c r="C172" s="87"/>
      <c r="D172" s="205"/>
      <c r="E172" s="87"/>
      <c r="F172" s="68">
        <f t="shared" si="7"/>
        <v>0</v>
      </c>
      <c r="G172" s="89" t="s">
        <v>196</v>
      </c>
    </row>
    <row r="173" spans="1:7" s="89" customFormat="1" hidden="1">
      <c r="A173" s="351"/>
      <c r="B173" s="87"/>
      <c r="C173" s="87"/>
      <c r="D173" s="205"/>
      <c r="E173" s="87"/>
      <c r="F173" s="68">
        <f t="shared" si="7"/>
        <v>0</v>
      </c>
      <c r="G173" s="89" t="s">
        <v>196</v>
      </c>
    </row>
    <row r="174" spans="1:7" s="89" customFormat="1" hidden="1">
      <c r="A174" s="351"/>
      <c r="B174" s="87"/>
      <c r="C174" s="87"/>
      <c r="D174" s="205"/>
      <c r="E174" s="87"/>
      <c r="F174" s="68">
        <f t="shared" si="7"/>
        <v>0</v>
      </c>
      <c r="G174" s="89" t="s">
        <v>196</v>
      </c>
    </row>
    <row r="175" spans="1:7" s="89" customFormat="1" hidden="1">
      <c r="A175" s="351"/>
      <c r="B175" s="87"/>
      <c r="C175" s="87"/>
      <c r="D175" s="205"/>
      <c r="E175" s="87"/>
      <c r="F175" s="68">
        <f t="shared" si="7"/>
        <v>0</v>
      </c>
      <c r="G175" s="89" t="s">
        <v>196</v>
      </c>
    </row>
    <row r="176" spans="1:7" s="89" customFormat="1" hidden="1">
      <c r="A176" s="351"/>
      <c r="B176" s="87"/>
      <c r="C176" s="87"/>
      <c r="D176" s="205"/>
      <c r="E176" s="87"/>
      <c r="F176" s="68">
        <f t="shared" si="7"/>
        <v>0</v>
      </c>
      <c r="G176" s="89" t="s">
        <v>196</v>
      </c>
    </row>
    <row r="177" spans="1:7" s="89" customFormat="1" hidden="1">
      <c r="A177" s="351"/>
      <c r="B177" s="87"/>
      <c r="C177" s="87"/>
      <c r="D177" s="205"/>
      <c r="E177" s="87"/>
      <c r="F177" s="68">
        <f t="shared" si="7"/>
        <v>0</v>
      </c>
      <c r="G177" s="89" t="s">
        <v>196</v>
      </c>
    </row>
    <row r="178" spans="1:7" s="89" customFormat="1" hidden="1">
      <c r="A178" s="351"/>
      <c r="B178" s="87"/>
      <c r="C178" s="87"/>
      <c r="D178" s="205"/>
      <c r="E178" s="87"/>
      <c r="F178" s="68">
        <f t="shared" si="7"/>
        <v>0</v>
      </c>
      <c r="G178" s="89" t="s">
        <v>196</v>
      </c>
    </row>
    <row r="179" spans="1:7" s="89" customFormat="1" hidden="1">
      <c r="A179" s="351"/>
      <c r="B179" s="87"/>
      <c r="C179" s="87"/>
      <c r="D179" s="205"/>
      <c r="E179" s="87"/>
      <c r="F179" s="68">
        <f t="shared" si="7"/>
        <v>0</v>
      </c>
      <c r="G179" s="89" t="s">
        <v>196</v>
      </c>
    </row>
    <row r="180" spans="1:7" s="89" customFormat="1" hidden="1">
      <c r="A180" s="351"/>
      <c r="B180" s="87"/>
      <c r="C180" s="87"/>
      <c r="D180" s="205"/>
      <c r="E180" s="87"/>
      <c r="F180" s="68">
        <f t="shared" si="7"/>
        <v>0</v>
      </c>
      <c r="G180" s="89" t="s">
        <v>196</v>
      </c>
    </row>
    <row r="181" spans="1:7" s="89" customFormat="1" hidden="1">
      <c r="A181" s="351"/>
      <c r="B181" s="87"/>
      <c r="C181" s="87"/>
      <c r="D181" s="205"/>
      <c r="E181" s="87"/>
      <c r="F181" s="68">
        <f t="shared" si="7"/>
        <v>0</v>
      </c>
      <c r="G181" s="89" t="s">
        <v>196</v>
      </c>
    </row>
    <row r="182" spans="1:7" s="89" customFormat="1" hidden="1">
      <c r="A182" s="351"/>
      <c r="B182" s="87"/>
      <c r="C182" s="87"/>
      <c r="D182" s="205"/>
      <c r="E182" s="87"/>
      <c r="F182" s="68">
        <f t="shared" si="7"/>
        <v>0</v>
      </c>
      <c r="G182" s="89" t="s">
        <v>196</v>
      </c>
    </row>
    <row r="183" spans="1:7" s="89" customFormat="1" hidden="1">
      <c r="A183" s="351"/>
      <c r="B183" s="87"/>
      <c r="C183" s="87"/>
      <c r="D183" s="205"/>
      <c r="E183" s="87"/>
      <c r="F183" s="68">
        <f t="shared" si="7"/>
        <v>0</v>
      </c>
      <c r="G183" s="89" t="s">
        <v>196</v>
      </c>
    </row>
    <row r="184" spans="1:7" s="89" customFormat="1" hidden="1">
      <c r="A184" s="351"/>
      <c r="B184" s="87"/>
      <c r="C184" s="87"/>
      <c r="D184" s="205"/>
      <c r="E184" s="87"/>
      <c r="F184" s="68">
        <f t="shared" si="7"/>
        <v>0</v>
      </c>
      <c r="G184" s="89" t="s">
        <v>196</v>
      </c>
    </row>
    <row r="185" spans="1:7" s="89" customFormat="1" hidden="1">
      <c r="A185" s="351"/>
      <c r="B185" s="87"/>
      <c r="C185" s="87"/>
      <c r="D185" s="205"/>
      <c r="E185" s="87"/>
      <c r="F185" s="68">
        <f t="shared" si="7"/>
        <v>0</v>
      </c>
      <c r="G185" s="89" t="s">
        <v>196</v>
      </c>
    </row>
    <row r="186" spans="1:7" s="89" customFormat="1" hidden="1">
      <c r="A186" s="351"/>
      <c r="B186" s="87"/>
      <c r="C186" s="87"/>
      <c r="D186" s="205"/>
      <c r="E186" s="87"/>
      <c r="F186" s="68">
        <f t="shared" si="7"/>
        <v>0</v>
      </c>
      <c r="G186" s="89" t="s">
        <v>196</v>
      </c>
    </row>
    <row r="187" spans="1:7" s="89" customFormat="1" hidden="1">
      <c r="A187" s="351"/>
      <c r="B187" s="87"/>
      <c r="C187" s="87"/>
      <c r="D187" s="205"/>
      <c r="E187" s="87"/>
      <c r="F187" s="68">
        <f t="shared" si="7"/>
        <v>0</v>
      </c>
      <c r="G187" s="89" t="s">
        <v>196</v>
      </c>
    </row>
    <row r="188" spans="1:7" s="89" customFormat="1" hidden="1">
      <c r="A188" s="351"/>
      <c r="B188" s="87"/>
      <c r="C188" s="87"/>
      <c r="D188" s="205"/>
      <c r="E188" s="87"/>
      <c r="F188" s="68">
        <f t="shared" si="7"/>
        <v>0</v>
      </c>
      <c r="G188" s="89" t="s">
        <v>196</v>
      </c>
    </row>
    <row r="189" spans="1:7" s="89" customFormat="1" hidden="1">
      <c r="A189" s="351"/>
      <c r="B189" s="87"/>
      <c r="C189" s="87"/>
      <c r="D189" s="205"/>
      <c r="E189" s="87"/>
      <c r="F189" s="68">
        <f t="shared" si="7"/>
        <v>0</v>
      </c>
      <c r="G189" s="89" t="s">
        <v>196</v>
      </c>
    </row>
    <row r="190" spans="1:7" s="89" customFormat="1" hidden="1">
      <c r="A190" s="351"/>
      <c r="B190" s="87"/>
      <c r="C190" s="87"/>
      <c r="D190" s="205"/>
      <c r="E190" s="87"/>
      <c r="F190" s="68">
        <f t="shared" si="7"/>
        <v>0</v>
      </c>
      <c r="G190" s="89" t="s">
        <v>196</v>
      </c>
    </row>
    <row r="191" spans="1:7" s="89" customFormat="1" hidden="1">
      <c r="A191" s="351"/>
      <c r="B191" s="87"/>
      <c r="C191" s="87"/>
      <c r="D191" s="205"/>
      <c r="E191" s="87"/>
      <c r="F191" s="68">
        <f t="shared" si="7"/>
        <v>0</v>
      </c>
      <c r="G191" s="89" t="s">
        <v>196</v>
      </c>
    </row>
    <row r="192" spans="1:7" s="89" customFormat="1" hidden="1">
      <c r="A192" s="351"/>
      <c r="B192" s="87"/>
      <c r="C192" s="87"/>
      <c r="D192" s="205"/>
      <c r="E192" s="87"/>
      <c r="F192" s="68">
        <f t="shared" si="7"/>
        <v>0</v>
      </c>
      <c r="G192" s="89" t="s">
        <v>196</v>
      </c>
    </row>
    <row r="193" spans="1:7" s="89" customFormat="1" hidden="1">
      <c r="A193" s="351"/>
      <c r="B193" s="87"/>
      <c r="C193" s="87"/>
      <c r="D193" s="205"/>
      <c r="E193" s="87"/>
      <c r="F193" s="68">
        <f t="shared" si="7"/>
        <v>0</v>
      </c>
      <c r="G193" s="89" t="s">
        <v>196</v>
      </c>
    </row>
    <row r="194" spans="1:7" s="89" customFormat="1" hidden="1">
      <c r="A194" s="351"/>
      <c r="B194" s="87"/>
      <c r="C194" s="87"/>
      <c r="D194" s="205"/>
      <c r="E194" s="87"/>
      <c r="F194" s="68">
        <f t="shared" si="7"/>
        <v>0</v>
      </c>
      <c r="G194" s="89" t="s">
        <v>196</v>
      </c>
    </row>
    <row r="195" spans="1:7" s="89" customFormat="1" hidden="1">
      <c r="A195" s="351"/>
      <c r="B195" s="87"/>
      <c r="C195" s="87"/>
      <c r="D195" s="205"/>
      <c r="E195" s="87"/>
      <c r="F195" s="68">
        <f t="shared" si="7"/>
        <v>0</v>
      </c>
      <c r="G195" s="89" t="s">
        <v>196</v>
      </c>
    </row>
    <row r="196" spans="1:7" s="89" customFormat="1" hidden="1">
      <c r="A196" s="351"/>
      <c r="B196" s="87"/>
      <c r="C196" s="87"/>
      <c r="D196" s="205"/>
      <c r="E196" s="87"/>
      <c r="F196" s="68">
        <f t="shared" si="7"/>
        <v>0</v>
      </c>
      <c r="G196" s="89" t="s">
        <v>196</v>
      </c>
    </row>
    <row r="197" spans="1:7" s="89" customFormat="1" hidden="1">
      <c r="A197" s="351"/>
      <c r="B197" s="87"/>
      <c r="C197" s="87"/>
      <c r="D197" s="205"/>
      <c r="E197" s="87"/>
      <c r="F197" s="68">
        <f t="shared" si="7"/>
        <v>0</v>
      </c>
      <c r="G197" s="89" t="s">
        <v>196</v>
      </c>
    </row>
    <row r="198" spans="1:7" s="89" customFormat="1" hidden="1">
      <c r="A198" s="351"/>
      <c r="B198" s="87"/>
      <c r="C198" s="87"/>
      <c r="D198" s="205"/>
      <c r="E198" s="87"/>
      <c r="F198" s="68">
        <f t="shared" si="7"/>
        <v>0</v>
      </c>
      <c r="G198" s="89" t="s">
        <v>196</v>
      </c>
    </row>
    <row r="199" spans="1:7" s="89" customFormat="1" hidden="1">
      <c r="A199" s="351"/>
      <c r="B199" s="87"/>
      <c r="C199" s="87"/>
      <c r="D199" s="205"/>
      <c r="E199" s="87"/>
      <c r="F199" s="68">
        <f t="shared" si="7"/>
        <v>0</v>
      </c>
      <c r="G199" s="89" t="s">
        <v>196</v>
      </c>
    </row>
    <row r="200" spans="1:7" s="89" customFormat="1" hidden="1">
      <c r="A200" s="351"/>
      <c r="B200" s="87"/>
      <c r="C200" s="87"/>
      <c r="D200" s="205"/>
      <c r="E200" s="87"/>
      <c r="F200" s="68">
        <f t="shared" si="7"/>
        <v>0</v>
      </c>
      <c r="G200" s="89" t="s">
        <v>196</v>
      </c>
    </row>
    <row r="201" spans="1:7" s="89" customFormat="1" hidden="1">
      <c r="A201" s="351"/>
      <c r="B201" s="87"/>
      <c r="C201" s="87"/>
      <c r="D201" s="205"/>
      <c r="E201" s="87"/>
      <c r="F201" s="68">
        <f t="shared" si="7"/>
        <v>0</v>
      </c>
      <c r="G201" s="89" t="s">
        <v>196</v>
      </c>
    </row>
    <row r="202" spans="1:7" s="89" customFormat="1" hidden="1">
      <c r="A202" s="351"/>
      <c r="B202" s="87"/>
      <c r="C202" s="87"/>
      <c r="D202" s="205"/>
      <c r="E202" s="87"/>
      <c r="F202" s="68">
        <f t="shared" si="7"/>
        <v>0</v>
      </c>
      <c r="G202" s="89" t="s">
        <v>196</v>
      </c>
    </row>
    <row r="203" spans="1:7" s="89" customFormat="1" hidden="1">
      <c r="A203" s="351"/>
      <c r="B203" s="87"/>
      <c r="C203" s="87"/>
      <c r="D203" s="205"/>
      <c r="E203" s="87"/>
      <c r="F203" s="68">
        <f t="shared" si="7"/>
        <v>0</v>
      </c>
      <c r="G203" s="89" t="s">
        <v>196</v>
      </c>
    </row>
    <row r="204" spans="1:7" s="89" customFormat="1" hidden="1">
      <c r="A204" s="351"/>
      <c r="B204" s="87"/>
      <c r="C204" s="87"/>
      <c r="D204" s="205"/>
      <c r="E204" s="87"/>
      <c r="F204" s="68">
        <f t="shared" si="7"/>
        <v>0</v>
      </c>
      <c r="G204" s="89" t="s">
        <v>196</v>
      </c>
    </row>
    <row r="205" spans="1:7" s="89" customFormat="1" hidden="1">
      <c r="A205" s="351"/>
      <c r="B205" s="87"/>
      <c r="C205" s="87"/>
      <c r="D205" s="205"/>
      <c r="E205" s="87"/>
      <c r="F205" s="68">
        <f t="shared" si="7"/>
        <v>0</v>
      </c>
      <c r="G205" s="89" t="s">
        <v>196</v>
      </c>
    </row>
    <row r="206" spans="1:7" s="89" customFormat="1" hidden="1">
      <c r="A206" s="351"/>
      <c r="B206" s="87"/>
      <c r="C206" s="87"/>
      <c r="D206" s="205"/>
      <c r="E206" s="87"/>
      <c r="F206" s="68">
        <f t="shared" si="7"/>
        <v>0</v>
      </c>
      <c r="G206" s="89" t="s">
        <v>196</v>
      </c>
    </row>
    <row r="207" spans="1:7" s="89" customFormat="1" hidden="1">
      <c r="A207" s="351"/>
      <c r="B207" s="87"/>
      <c r="C207" s="87"/>
      <c r="D207" s="205"/>
      <c r="E207" s="87"/>
      <c r="F207" s="68">
        <f t="shared" si="7"/>
        <v>0</v>
      </c>
      <c r="G207" s="89" t="s">
        <v>196</v>
      </c>
    </row>
    <row r="208" spans="1:7" s="89" customFormat="1" hidden="1">
      <c r="A208" s="351"/>
      <c r="B208" s="87"/>
      <c r="C208" s="87"/>
      <c r="D208" s="205"/>
      <c r="E208" s="87"/>
      <c r="F208" s="68">
        <f t="shared" si="7"/>
        <v>0</v>
      </c>
      <c r="G208" s="89" t="s">
        <v>196</v>
      </c>
    </row>
    <row r="209" spans="1:7" s="89" customFormat="1" hidden="1">
      <c r="A209" s="351"/>
      <c r="B209" s="87"/>
      <c r="C209" s="87"/>
      <c r="D209" s="205"/>
      <c r="E209" s="87"/>
      <c r="F209" s="68">
        <f t="shared" si="7"/>
        <v>0</v>
      </c>
      <c r="G209" s="89" t="s">
        <v>196</v>
      </c>
    </row>
    <row r="210" spans="1:7" s="89" customFormat="1" hidden="1">
      <c r="A210" s="351"/>
      <c r="B210" s="87"/>
      <c r="C210" s="87"/>
      <c r="D210" s="205"/>
      <c r="E210" s="87"/>
      <c r="F210" s="68">
        <f t="shared" si="7"/>
        <v>0</v>
      </c>
      <c r="G210" s="89" t="s">
        <v>196</v>
      </c>
    </row>
    <row r="211" spans="1:7" s="89" customFormat="1" hidden="1">
      <c r="A211" s="351"/>
      <c r="B211" s="87"/>
      <c r="C211" s="87"/>
      <c r="D211" s="205"/>
      <c r="E211" s="87"/>
      <c r="F211" s="68">
        <f t="shared" si="7"/>
        <v>0</v>
      </c>
      <c r="G211" s="89" t="s">
        <v>196</v>
      </c>
    </row>
    <row r="212" spans="1:7" s="89" customFormat="1" hidden="1">
      <c r="A212" s="351"/>
      <c r="B212" s="87"/>
      <c r="C212" s="87"/>
      <c r="D212" s="205"/>
      <c r="E212" s="87"/>
      <c r="F212" s="68">
        <f t="shared" si="7"/>
        <v>0</v>
      </c>
      <c r="G212" s="89" t="s">
        <v>196</v>
      </c>
    </row>
    <row r="213" spans="1:7" s="89" customFormat="1" hidden="1">
      <c r="A213" s="351"/>
      <c r="B213" s="87"/>
      <c r="C213" s="87"/>
      <c r="D213" s="205"/>
      <c r="E213" s="87"/>
      <c r="F213" s="68">
        <f t="shared" si="7"/>
        <v>0</v>
      </c>
      <c r="G213" s="89" t="s">
        <v>196</v>
      </c>
    </row>
    <row r="214" spans="1:7" s="89" customFormat="1" hidden="1">
      <c r="A214" s="351"/>
      <c r="B214" s="87"/>
      <c r="C214" s="87"/>
      <c r="D214" s="205"/>
      <c r="E214" s="87"/>
      <c r="F214" s="68">
        <f t="shared" si="7"/>
        <v>0</v>
      </c>
      <c r="G214" s="89" t="s">
        <v>196</v>
      </c>
    </row>
    <row r="215" spans="1:7" s="89" customFormat="1" hidden="1">
      <c r="A215" s="351"/>
      <c r="B215" s="87"/>
      <c r="C215" s="87"/>
      <c r="D215" s="205"/>
      <c r="E215" s="87"/>
      <c r="F215" s="68">
        <f t="shared" si="7"/>
        <v>0</v>
      </c>
      <c r="G215" s="89" t="s">
        <v>196</v>
      </c>
    </row>
    <row r="216" spans="1:7" s="89" customFormat="1" hidden="1">
      <c r="A216" s="351"/>
      <c r="B216" s="87"/>
      <c r="C216" s="87"/>
      <c r="D216" s="205"/>
      <c r="E216" s="87"/>
      <c r="F216" s="68">
        <f t="shared" si="7"/>
        <v>0</v>
      </c>
      <c r="G216" s="89" t="s">
        <v>196</v>
      </c>
    </row>
    <row r="217" spans="1:7" s="89" customFormat="1" hidden="1">
      <c r="A217" s="351"/>
      <c r="B217" s="87"/>
      <c r="C217" s="87"/>
      <c r="D217" s="205"/>
      <c r="E217" s="87"/>
      <c r="F217" s="68">
        <f t="shared" si="7"/>
        <v>0</v>
      </c>
      <c r="G217" s="89" t="s">
        <v>196</v>
      </c>
    </row>
    <row r="218" spans="1:7" s="89" customFormat="1" hidden="1">
      <c r="A218" s="351"/>
      <c r="B218" s="87"/>
      <c r="C218" s="87"/>
      <c r="D218" s="205"/>
      <c r="E218" s="87"/>
      <c r="F218" s="68">
        <f t="shared" si="7"/>
        <v>0</v>
      </c>
      <c r="G218" s="89" t="s">
        <v>196</v>
      </c>
    </row>
    <row r="219" spans="1:7" s="89" customFormat="1" hidden="1">
      <c r="A219" s="351"/>
      <c r="B219" s="87"/>
      <c r="C219" s="87"/>
      <c r="D219" s="205"/>
      <c r="E219" s="87"/>
      <c r="F219" s="68">
        <f t="shared" si="7"/>
        <v>0</v>
      </c>
      <c r="G219" s="89" t="s">
        <v>196</v>
      </c>
    </row>
    <row r="220" spans="1:7" s="89" customFormat="1" hidden="1">
      <c r="A220" s="351"/>
      <c r="B220" s="87"/>
      <c r="C220" s="87"/>
      <c r="D220" s="205"/>
      <c r="E220" s="87"/>
      <c r="F220" s="68">
        <f t="shared" si="7"/>
        <v>0</v>
      </c>
      <c r="G220" s="89" t="s">
        <v>196</v>
      </c>
    </row>
    <row r="221" spans="1:7" s="89" customFormat="1" hidden="1">
      <c r="A221" s="351"/>
      <c r="B221" s="87"/>
      <c r="C221" s="87"/>
      <c r="D221" s="205"/>
      <c r="E221" s="87"/>
      <c r="F221" s="68">
        <f t="shared" si="7"/>
        <v>0</v>
      </c>
      <c r="G221" s="89" t="s">
        <v>196</v>
      </c>
    </row>
    <row r="222" spans="1:7" s="89" customFormat="1" hidden="1">
      <c r="A222" s="351"/>
      <c r="B222" s="87"/>
      <c r="C222" s="87"/>
      <c r="D222" s="205"/>
      <c r="E222" s="87"/>
      <c r="F222" s="68">
        <f t="shared" si="7"/>
        <v>0</v>
      </c>
      <c r="G222" s="89" t="s">
        <v>196</v>
      </c>
    </row>
    <row r="223" spans="1:7" s="89" customFormat="1" hidden="1">
      <c r="A223" s="351"/>
      <c r="B223" s="87"/>
      <c r="C223" s="87"/>
      <c r="D223" s="205"/>
      <c r="E223" s="87"/>
      <c r="F223" s="68">
        <f t="shared" si="7"/>
        <v>0</v>
      </c>
      <c r="G223" s="89" t="s">
        <v>196</v>
      </c>
    </row>
    <row r="224" spans="1:7" s="89" customFormat="1" hidden="1">
      <c r="A224" s="351"/>
      <c r="B224" s="87"/>
      <c r="C224" s="87"/>
      <c r="D224" s="205"/>
      <c r="E224" s="87"/>
      <c r="F224" s="68">
        <f t="shared" si="7"/>
        <v>0</v>
      </c>
      <c r="G224" s="89" t="s">
        <v>196</v>
      </c>
    </row>
    <row r="225" spans="1:7" s="89" customFormat="1" hidden="1">
      <c r="A225" s="351"/>
      <c r="B225" s="87"/>
      <c r="C225" s="87"/>
      <c r="D225" s="205"/>
      <c r="E225" s="87"/>
      <c r="F225" s="68">
        <f t="shared" si="7"/>
        <v>0</v>
      </c>
      <c r="G225" s="89" t="s">
        <v>196</v>
      </c>
    </row>
    <row r="226" spans="1:7" s="89" customFormat="1" hidden="1">
      <c r="A226" s="351"/>
      <c r="B226" s="87"/>
      <c r="C226" s="87"/>
      <c r="D226" s="205"/>
      <c r="E226" s="87"/>
      <c r="F226" s="68">
        <f t="shared" si="7"/>
        <v>0</v>
      </c>
      <c r="G226" s="89" t="s">
        <v>196</v>
      </c>
    </row>
    <row r="227" spans="1:7" s="89" customFormat="1" hidden="1">
      <c r="A227" s="351"/>
      <c r="B227" s="87"/>
      <c r="C227" s="87"/>
      <c r="D227" s="205"/>
      <c r="E227" s="87"/>
      <c r="F227" s="68">
        <f t="shared" si="7"/>
        <v>0</v>
      </c>
      <c r="G227" s="89" t="s">
        <v>196</v>
      </c>
    </row>
    <row r="228" spans="1:7" s="89" customFormat="1" hidden="1">
      <c r="A228" s="351"/>
      <c r="B228" s="87"/>
      <c r="C228" s="87"/>
      <c r="D228" s="205"/>
      <c r="E228" s="87"/>
      <c r="F228" s="68">
        <f t="shared" si="7"/>
        <v>0</v>
      </c>
      <c r="G228" s="89" t="s">
        <v>196</v>
      </c>
    </row>
    <row r="229" spans="1:7" s="89" customFormat="1" hidden="1">
      <c r="A229" s="351"/>
      <c r="B229" s="87"/>
      <c r="C229" s="87"/>
      <c r="D229" s="205"/>
      <c r="E229" s="87"/>
      <c r="F229" s="68">
        <f t="shared" si="7"/>
        <v>0</v>
      </c>
      <c r="G229" s="89" t="s">
        <v>196</v>
      </c>
    </row>
    <row r="230" spans="1:7" s="89" customFormat="1" hidden="1">
      <c r="A230" s="351"/>
      <c r="B230" s="87"/>
      <c r="C230" s="87"/>
      <c r="D230" s="205"/>
      <c r="E230" s="87"/>
      <c r="F230" s="68">
        <f t="shared" si="7"/>
        <v>0</v>
      </c>
      <c r="G230" s="89" t="s">
        <v>196</v>
      </c>
    </row>
    <row r="231" spans="1:7" s="89" customFormat="1" hidden="1">
      <c r="A231" s="351"/>
      <c r="B231" s="87"/>
      <c r="C231" s="87"/>
      <c r="D231" s="205"/>
      <c r="E231" s="87"/>
      <c r="F231" s="68">
        <f t="shared" si="7"/>
        <v>0</v>
      </c>
      <c r="G231" s="89" t="s">
        <v>196</v>
      </c>
    </row>
    <row r="232" spans="1:7" s="89" customFormat="1" hidden="1">
      <c r="A232" s="351"/>
      <c r="B232" s="87"/>
      <c r="C232" s="87"/>
      <c r="D232" s="205"/>
      <c r="E232" s="87"/>
      <c r="F232" s="68">
        <f t="shared" si="7"/>
        <v>0</v>
      </c>
      <c r="G232" s="89" t="s">
        <v>196</v>
      </c>
    </row>
    <row r="233" spans="1:7" s="89" customFormat="1" hidden="1">
      <c r="A233" s="351"/>
      <c r="B233" s="87"/>
      <c r="C233" s="87"/>
      <c r="D233" s="205"/>
      <c r="E233" s="87"/>
      <c r="F233" s="68">
        <f t="shared" si="7"/>
        <v>0</v>
      </c>
      <c r="G233" s="89" t="s">
        <v>196</v>
      </c>
    </row>
    <row r="234" spans="1:7" s="89" customFormat="1" hidden="1">
      <c r="A234" s="351"/>
      <c r="B234" s="87"/>
      <c r="C234" s="87"/>
      <c r="D234" s="205"/>
      <c r="E234" s="87"/>
      <c r="F234" s="68">
        <f t="shared" si="7"/>
        <v>0</v>
      </c>
      <c r="G234" s="89" t="s">
        <v>196</v>
      </c>
    </row>
    <row r="235" spans="1:7" s="89" customFormat="1" hidden="1">
      <c r="A235" s="351"/>
      <c r="B235" s="87"/>
      <c r="C235" s="87"/>
      <c r="D235" s="205"/>
      <c r="E235" s="87"/>
      <c r="F235" s="68">
        <f t="shared" si="7"/>
        <v>0</v>
      </c>
      <c r="G235" s="89" t="s">
        <v>196</v>
      </c>
    </row>
    <row r="236" spans="1:7" s="89" customFormat="1" hidden="1">
      <c r="A236" s="351"/>
      <c r="B236" s="87"/>
      <c r="C236" s="87"/>
      <c r="D236" s="205"/>
      <c r="E236" s="87"/>
      <c r="F236" s="68">
        <f t="shared" si="7"/>
        <v>0</v>
      </c>
      <c r="G236" s="89" t="s">
        <v>196</v>
      </c>
    </row>
    <row r="237" spans="1:7" s="89" customFormat="1" hidden="1">
      <c r="A237" s="351"/>
      <c r="B237" s="87"/>
      <c r="C237" s="87"/>
      <c r="D237" s="205"/>
      <c r="E237" s="87"/>
      <c r="F237" s="68">
        <f t="shared" si="7"/>
        <v>0</v>
      </c>
      <c r="G237" s="89" t="s">
        <v>196</v>
      </c>
    </row>
    <row r="238" spans="1:7" s="89" customFormat="1" hidden="1">
      <c r="A238" s="351"/>
      <c r="B238" s="87"/>
      <c r="C238" s="87"/>
      <c r="D238" s="205"/>
      <c r="E238" s="87"/>
      <c r="F238" s="68">
        <f t="shared" si="7"/>
        <v>0</v>
      </c>
      <c r="G238" s="89" t="s">
        <v>196</v>
      </c>
    </row>
    <row r="239" spans="1:7" s="89" customFormat="1" hidden="1">
      <c r="A239" s="351"/>
      <c r="B239" s="87"/>
      <c r="C239" s="87"/>
      <c r="D239" s="205"/>
      <c r="E239" s="87"/>
      <c r="F239" s="68">
        <f t="shared" si="7"/>
        <v>0</v>
      </c>
      <c r="G239" s="89" t="s">
        <v>196</v>
      </c>
    </row>
    <row r="240" spans="1:7" s="89" customFormat="1" hidden="1">
      <c r="A240" s="351"/>
      <c r="B240" s="87"/>
      <c r="C240" s="87"/>
      <c r="D240" s="205"/>
      <c r="E240" s="87"/>
      <c r="F240" s="68">
        <f t="shared" si="7"/>
        <v>0</v>
      </c>
      <c r="G240" s="89" t="s">
        <v>196</v>
      </c>
    </row>
    <row r="241" spans="1:7" s="89" customFormat="1" hidden="1">
      <c r="A241" s="351"/>
      <c r="B241" s="87"/>
      <c r="C241" s="87"/>
      <c r="D241" s="205"/>
      <c r="E241" s="87"/>
      <c r="F241" s="68">
        <f t="shared" si="7"/>
        <v>0</v>
      </c>
      <c r="G241" s="89" t="s">
        <v>196</v>
      </c>
    </row>
    <row r="242" spans="1:7" s="89" customFormat="1" hidden="1">
      <c r="A242" s="351"/>
      <c r="B242" s="87"/>
      <c r="C242" s="87"/>
      <c r="D242" s="205"/>
      <c r="E242" s="87"/>
      <c r="F242" s="68">
        <f t="shared" si="7"/>
        <v>0</v>
      </c>
      <c r="G242" s="89" t="s">
        <v>196</v>
      </c>
    </row>
    <row r="243" spans="1:7" s="89" customFormat="1" hidden="1">
      <c r="A243" s="351"/>
      <c r="B243" s="87"/>
      <c r="C243" s="87"/>
      <c r="D243" s="205"/>
      <c r="E243" s="87"/>
      <c r="F243" s="68">
        <f t="shared" si="7"/>
        <v>0</v>
      </c>
      <c r="G243" s="89" t="s">
        <v>196</v>
      </c>
    </row>
    <row r="244" spans="1:7" s="89" customFormat="1" hidden="1">
      <c r="A244" s="351"/>
      <c r="B244" s="87"/>
      <c r="C244" s="87"/>
      <c r="D244" s="205"/>
      <c r="E244" s="87"/>
      <c r="F244" s="68">
        <f t="shared" si="7"/>
        <v>0</v>
      </c>
      <c r="G244" s="89" t="s">
        <v>196</v>
      </c>
    </row>
    <row r="245" spans="1:7" s="89" customFormat="1" hidden="1">
      <c r="A245" s="351"/>
      <c r="B245" s="87"/>
      <c r="C245" s="87"/>
      <c r="D245" s="205"/>
      <c r="E245" s="87"/>
      <c r="F245" s="68">
        <f t="shared" si="7"/>
        <v>0</v>
      </c>
      <c r="G245" s="89" t="s">
        <v>196</v>
      </c>
    </row>
    <row r="246" spans="1:7" s="89" customFormat="1" hidden="1">
      <c r="A246" s="351"/>
      <c r="B246" s="87"/>
      <c r="C246" s="87"/>
      <c r="D246" s="205"/>
      <c r="E246" s="87"/>
      <c r="F246" s="68">
        <f t="shared" si="7"/>
        <v>0</v>
      </c>
      <c r="G246" s="89" t="s">
        <v>196</v>
      </c>
    </row>
    <row r="247" spans="1:7" s="89" customFormat="1" hidden="1">
      <c r="A247" s="351"/>
      <c r="B247" s="87"/>
      <c r="C247" s="87"/>
      <c r="D247" s="205"/>
      <c r="E247" s="87"/>
      <c r="F247" s="68">
        <f t="shared" si="7"/>
        <v>0</v>
      </c>
      <c r="G247" s="89" t="s">
        <v>196</v>
      </c>
    </row>
    <row r="248" spans="1:7" s="89" customFormat="1" hidden="1">
      <c r="A248" s="351"/>
      <c r="B248" s="87"/>
      <c r="C248" s="87"/>
      <c r="D248" s="205"/>
      <c r="E248" s="87"/>
      <c r="F248" s="68">
        <f t="shared" si="7"/>
        <v>0</v>
      </c>
      <c r="G248" s="89" t="s">
        <v>196</v>
      </c>
    </row>
    <row r="249" spans="1:7" s="89" customFormat="1" hidden="1">
      <c r="A249" s="351"/>
      <c r="B249" s="87"/>
      <c r="C249" s="87"/>
      <c r="D249" s="205"/>
      <c r="E249" s="87"/>
      <c r="F249" s="68">
        <f t="shared" si="7"/>
        <v>0</v>
      </c>
      <c r="G249" s="89" t="s">
        <v>196</v>
      </c>
    </row>
    <row r="250" spans="1:7" s="89" customFormat="1" hidden="1">
      <c r="A250" s="351"/>
      <c r="B250" s="87"/>
      <c r="C250" s="87"/>
      <c r="D250" s="205"/>
      <c r="E250" s="87"/>
      <c r="F250" s="68">
        <f t="shared" si="7"/>
        <v>0</v>
      </c>
      <c r="G250" s="89" t="s">
        <v>196</v>
      </c>
    </row>
    <row r="251" spans="1:7" s="89" customFormat="1" hidden="1">
      <c r="A251" s="351"/>
      <c r="B251" s="87"/>
      <c r="C251" s="87"/>
      <c r="D251" s="205"/>
      <c r="E251" s="87"/>
      <c r="F251" s="68">
        <f t="shared" si="7"/>
        <v>0</v>
      </c>
      <c r="G251" s="89" t="s">
        <v>196</v>
      </c>
    </row>
    <row r="252" spans="1:7" s="89" customFormat="1" hidden="1">
      <c r="A252" s="351"/>
      <c r="B252" s="87"/>
      <c r="C252" s="87"/>
      <c r="D252" s="205"/>
      <c r="E252" s="87"/>
      <c r="F252" s="68">
        <f t="shared" si="7"/>
        <v>0</v>
      </c>
      <c r="G252" s="89" t="s">
        <v>196</v>
      </c>
    </row>
    <row r="253" spans="1:7" s="89" customFormat="1" hidden="1">
      <c r="A253" s="351"/>
      <c r="B253" s="87"/>
      <c r="C253" s="87"/>
      <c r="D253" s="205"/>
      <c r="E253" s="87"/>
      <c r="F253" s="68">
        <f t="shared" si="7"/>
        <v>0</v>
      </c>
      <c r="G253" s="89" t="s">
        <v>196</v>
      </c>
    </row>
    <row r="254" spans="1:7" s="89" customFormat="1" hidden="1">
      <c r="A254" s="351"/>
      <c r="B254" s="87"/>
      <c r="C254" s="87"/>
      <c r="D254" s="205"/>
      <c r="E254" s="87"/>
      <c r="F254" s="68">
        <f t="shared" si="7"/>
        <v>0</v>
      </c>
      <c r="G254" s="89" t="s">
        <v>196</v>
      </c>
    </row>
    <row r="255" spans="1:7" s="89" customFormat="1" hidden="1">
      <c r="A255" s="351"/>
      <c r="B255" s="87"/>
      <c r="C255" s="87"/>
      <c r="D255" s="205"/>
      <c r="E255" s="87"/>
      <c r="F255" s="68">
        <f t="shared" si="7"/>
        <v>0</v>
      </c>
      <c r="G255" s="89" t="s">
        <v>196</v>
      </c>
    </row>
    <row r="256" spans="1:7" s="89" customFormat="1" hidden="1">
      <c r="A256" s="351"/>
      <c r="B256" s="87"/>
      <c r="C256" s="87"/>
      <c r="D256" s="205"/>
      <c r="E256" s="87"/>
      <c r="F256" s="68">
        <f t="shared" si="7"/>
        <v>0</v>
      </c>
      <c r="G256" s="89" t="s">
        <v>196</v>
      </c>
    </row>
    <row r="257" spans="1:17" s="89" customFormat="1" hidden="1">
      <c r="A257" s="351"/>
      <c r="B257" s="87"/>
      <c r="C257" s="87"/>
      <c r="D257" s="205"/>
      <c r="E257" s="87"/>
      <c r="F257" s="68">
        <f t="shared" si="7"/>
        <v>0</v>
      </c>
      <c r="G257" s="89" t="s">
        <v>196</v>
      </c>
    </row>
    <row r="258" spans="1:17" s="89" customFormat="1" hidden="1">
      <c r="A258" s="351"/>
      <c r="B258" s="87"/>
      <c r="C258" s="87"/>
      <c r="D258" s="205"/>
      <c r="E258" s="87"/>
      <c r="F258" s="68">
        <f t="shared" si="7"/>
        <v>0</v>
      </c>
      <c r="G258" s="89" t="s">
        <v>196</v>
      </c>
    </row>
    <row r="259" spans="1:17" s="89" customFormat="1" hidden="1">
      <c r="A259" s="351"/>
      <c r="B259" s="87"/>
      <c r="C259" s="87"/>
      <c r="D259" s="205"/>
      <c r="E259" s="87"/>
      <c r="F259" s="68">
        <f t="shared" si="7"/>
        <v>0</v>
      </c>
      <c r="G259" s="89" t="s">
        <v>196</v>
      </c>
    </row>
    <row r="260" spans="1:17" s="89" customFormat="1" hidden="1">
      <c r="A260" s="351"/>
      <c r="B260" s="87"/>
      <c r="C260" s="87"/>
      <c r="D260" s="205"/>
      <c r="E260" s="87"/>
      <c r="F260" s="68">
        <f t="shared" si="7"/>
        <v>0</v>
      </c>
      <c r="G260" s="89" t="s">
        <v>196</v>
      </c>
    </row>
    <row r="261" spans="1:17" s="89" customFormat="1" hidden="1">
      <c r="A261" s="351"/>
      <c r="B261" s="87"/>
      <c r="C261" s="87"/>
      <c r="D261" s="205"/>
      <c r="E261" s="87"/>
      <c r="F261" s="68">
        <f t="shared" si="7"/>
        <v>0</v>
      </c>
      <c r="G261" s="89" t="s">
        <v>196</v>
      </c>
    </row>
    <row r="262" spans="1:17" s="89" customFormat="1" hidden="1">
      <c r="A262" s="351"/>
      <c r="B262" s="87"/>
      <c r="C262" s="87"/>
      <c r="D262" s="205"/>
      <c r="E262" s="87"/>
      <c r="F262" s="68">
        <f t="shared" si="7"/>
        <v>0</v>
      </c>
      <c r="G262" s="89" t="s">
        <v>196</v>
      </c>
    </row>
    <row r="263" spans="1:17" s="89" customFormat="1" hidden="1">
      <c r="A263" s="351"/>
      <c r="B263" s="87"/>
      <c r="C263" s="87"/>
      <c r="D263" s="205"/>
      <c r="E263" s="87"/>
      <c r="F263" s="68">
        <f t="shared" si="7"/>
        <v>0</v>
      </c>
      <c r="G263" s="89" t="s">
        <v>196</v>
      </c>
    </row>
    <row r="264" spans="1:17" s="89" customFormat="1" hidden="1">
      <c r="A264" s="351"/>
      <c r="B264" s="87"/>
      <c r="C264" s="87"/>
      <c r="D264" s="205"/>
      <c r="E264" s="87"/>
      <c r="F264" s="68">
        <f t="shared" si="7"/>
        <v>0</v>
      </c>
      <c r="G264" s="89" t="s">
        <v>196</v>
      </c>
    </row>
    <row r="265" spans="1:17" s="89" customFormat="1" hidden="1">
      <c r="A265" s="351"/>
      <c r="B265" s="87"/>
      <c r="C265" s="87"/>
      <c r="D265" s="205"/>
      <c r="E265" s="87"/>
      <c r="F265" s="68">
        <f t="shared" si="7"/>
        <v>0</v>
      </c>
      <c r="G265" s="89" t="s">
        <v>196</v>
      </c>
    </row>
    <row r="266" spans="1:17" s="89" customFormat="1">
      <c r="A266" s="351"/>
      <c r="B266" s="87"/>
      <c r="C266" s="87"/>
      <c r="D266" s="205"/>
      <c r="E266" s="87"/>
      <c r="F266" s="215">
        <f>ROUND(+B266*D266*E266,2)</f>
        <v>0</v>
      </c>
      <c r="G266" s="89" t="s">
        <v>196</v>
      </c>
    </row>
    <row r="267" spans="1:17" s="89" customFormat="1">
      <c r="A267" s="351"/>
      <c r="B267" s="78"/>
      <c r="C267" s="78"/>
      <c r="D267" s="164"/>
      <c r="E267" s="169" t="s">
        <v>197</v>
      </c>
      <c r="F267" s="224">
        <f>ROUND(SUBTOTAL(109,F136:F266),2)</f>
        <v>0</v>
      </c>
      <c r="G267" s="89" t="s">
        <v>196</v>
      </c>
      <c r="I267" s="349" t="s">
        <v>210</v>
      </c>
    </row>
    <row r="268" spans="1:17">
      <c r="F268" s="217"/>
      <c r="G268" s="89" t="s">
        <v>198</v>
      </c>
    </row>
    <row r="269" spans="1:17">
      <c r="C269" s="483" t="s">
        <v>307</v>
      </c>
      <c r="D269" s="483"/>
      <c r="E269" s="483"/>
      <c r="F269" s="68">
        <f>+F267+F135</f>
        <v>0</v>
      </c>
      <c r="G269" s="89" t="s">
        <v>198</v>
      </c>
      <c r="I269" s="121" t="s">
        <v>200</v>
      </c>
    </row>
    <row r="270" spans="1:17" s="89" customFormat="1">
      <c r="A270" s="351"/>
      <c r="B270" s="78"/>
      <c r="C270" s="78"/>
      <c r="D270" s="78"/>
      <c r="E270" s="78"/>
      <c r="F270" s="110"/>
      <c r="G270" s="89" t="s">
        <v>198</v>
      </c>
    </row>
    <row r="271" spans="1:17" s="89" customFormat="1">
      <c r="A271" s="94" t="s">
        <v>308</v>
      </c>
      <c r="B271" s="95"/>
      <c r="C271" s="95"/>
      <c r="D271" s="95"/>
      <c r="E271" s="95"/>
      <c r="F271" s="96"/>
      <c r="G271" s="89" t="s">
        <v>193</v>
      </c>
      <c r="I271" s="122" t="s">
        <v>202</v>
      </c>
    </row>
    <row r="272" spans="1:17" s="89" customFormat="1" ht="45" customHeight="1">
      <c r="A272" s="477"/>
      <c r="B272" s="478"/>
      <c r="C272" s="478"/>
      <c r="D272" s="478"/>
      <c r="E272" s="478"/>
      <c r="F272" s="479"/>
      <c r="G272" s="89" t="s">
        <v>193</v>
      </c>
      <c r="I272" s="474" t="s">
        <v>203</v>
      </c>
      <c r="J272" s="474"/>
      <c r="K272" s="474"/>
      <c r="L272" s="474"/>
      <c r="M272" s="474"/>
      <c r="N272" s="474"/>
      <c r="O272" s="474"/>
      <c r="P272" s="474"/>
      <c r="Q272" s="474"/>
    </row>
    <row r="273" spans="1:17">
      <c r="G273" s="89" t="s">
        <v>196</v>
      </c>
    </row>
    <row r="274" spans="1:17" s="89" customFormat="1">
      <c r="A274" s="94" t="s">
        <v>309</v>
      </c>
      <c r="B274" s="99"/>
      <c r="C274" s="99"/>
      <c r="D274" s="99"/>
      <c r="E274" s="99"/>
      <c r="F274" s="100"/>
      <c r="G274" s="89" t="s">
        <v>196</v>
      </c>
      <c r="I274" s="122" t="s">
        <v>202</v>
      </c>
    </row>
    <row r="275" spans="1:17" s="89" customFormat="1" ht="45" customHeight="1">
      <c r="A275" s="477"/>
      <c r="B275" s="478"/>
      <c r="C275" s="478"/>
      <c r="D275" s="478"/>
      <c r="E275" s="478"/>
      <c r="F275" s="479"/>
      <c r="G275" s="89" t="s">
        <v>196</v>
      </c>
      <c r="I275" s="474" t="s">
        <v>203</v>
      </c>
      <c r="J275" s="474"/>
      <c r="K275" s="474"/>
      <c r="L275" s="474"/>
      <c r="M275" s="474"/>
      <c r="N275" s="474"/>
      <c r="O275" s="474"/>
      <c r="P275" s="474"/>
      <c r="Q275" s="474"/>
    </row>
  </sheetData>
  <sheetProtection algorithmName="SHA-512" hashValue="LiaJ8LA4cspWmbEaRLF+0vrtOB4l2zvKDrHHDu5JblMWjz9Q1VuPGfDZChtoHtbWVuQYO8yZHQz7dIXuEbiPPQ==" saltValue="4Kh2uh449tkvDVtKCva69A==" spinCount="100000" sheet="1" formatCells="0" formatRows="0" sort="0" autoFilter="0"/>
  <autoFilter ref="G1:G275" xr:uid="{00000000-0001-0000-1400-000000000000}"/>
  <mergeCells count="7">
    <mergeCell ref="I272:Q272"/>
    <mergeCell ref="I275:Q275"/>
    <mergeCell ref="A1:E1"/>
    <mergeCell ref="C269:E269"/>
    <mergeCell ref="A2:F2"/>
    <mergeCell ref="A272:F272"/>
    <mergeCell ref="A275:F275"/>
  </mergeCells>
  <phoneticPr fontId="58" type="noConversion"/>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Q278"/>
  <sheetViews>
    <sheetView zoomScaleNormal="100" zoomScaleSheetLayoutView="100" workbookViewId="0">
      <selection activeCell="B6" sqref="B6"/>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v>1510</v>
      </c>
      <c r="B2" s="501" t="s">
        <v>310</v>
      </c>
      <c r="C2" s="501"/>
      <c r="D2" s="501"/>
      <c r="E2" s="501"/>
      <c r="F2" s="501"/>
      <c r="G2" s="45"/>
    </row>
    <row r="3" spans="1:9" ht="42" customHeight="1">
      <c r="A3" s="431" t="s">
        <v>311</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c r="B6" s="87"/>
      <c r="C6" s="87"/>
      <c r="D6" s="205"/>
      <c r="E6" s="87"/>
      <c r="F6" s="68">
        <f t="shared" ref="F6:F134" si="0">ROUND(+B6*D6*E6,2)</f>
        <v>0</v>
      </c>
      <c r="G6" s="89" t="s">
        <v>193</v>
      </c>
    </row>
    <row r="7" spans="1:9" s="89" customFormat="1">
      <c r="A7" s="351"/>
      <c r="B7" s="87"/>
      <c r="C7" s="87"/>
      <c r="D7" s="205"/>
      <c r="E7" s="87"/>
      <c r="F7" s="68">
        <f t="shared" si="0"/>
        <v>0</v>
      </c>
      <c r="G7" s="89" t="s">
        <v>193</v>
      </c>
    </row>
    <row r="8" spans="1:9" s="89" customFormat="1">
      <c r="A8" s="351"/>
      <c r="B8" s="87"/>
      <c r="C8" s="87"/>
      <c r="D8" s="205"/>
      <c r="E8" s="87"/>
      <c r="F8" s="68">
        <f t="shared" si="0"/>
        <v>0</v>
      </c>
      <c r="G8" s="89" t="s">
        <v>193</v>
      </c>
    </row>
    <row r="9" spans="1:9" s="89" customFormat="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ref="F39:F70" si="1">ROUND(+B39*D39*E39,2)</f>
        <v>0</v>
      </c>
      <c r="G39" s="89" t="s">
        <v>193</v>
      </c>
    </row>
    <row r="40" spans="1:7" s="89" customFormat="1" hidden="1">
      <c r="A40" s="351"/>
      <c r="B40" s="87"/>
      <c r="C40" s="87"/>
      <c r="D40" s="205"/>
      <c r="E40" s="87"/>
      <c r="F40" s="68">
        <f t="shared" si="1"/>
        <v>0</v>
      </c>
      <c r="G40" s="89" t="s">
        <v>193</v>
      </c>
    </row>
    <row r="41" spans="1:7" s="89" customFormat="1" hidden="1">
      <c r="A41" s="351"/>
      <c r="B41" s="87"/>
      <c r="C41" s="87"/>
      <c r="D41" s="205"/>
      <c r="E41" s="87"/>
      <c r="F41" s="68">
        <f t="shared" si="1"/>
        <v>0</v>
      </c>
      <c r="G41" s="89" t="s">
        <v>193</v>
      </c>
    </row>
    <row r="42" spans="1:7" s="89" customFormat="1" hidden="1">
      <c r="A42" s="351"/>
      <c r="B42" s="87"/>
      <c r="C42" s="87"/>
      <c r="D42" s="205"/>
      <c r="E42" s="87"/>
      <c r="F42" s="68">
        <f t="shared" si="1"/>
        <v>0</v>
      </c>
      <c r="G42" s="89" t="s">
        <v>193</v>
      </c>
    </row>
    <row r="43" spans="1:7" s="89" customFormat="1" hidden="1">
      <c r="A43" s="351"/>
      <c r="B43" s="87"/>
      <c r="C43" s="87"/>
      <c r="D43" s="205"/>
      <c r="E43" s="87"/>
      <c r="F43" s="68">
        <f t="shared" si="1"/>
        <v>0</v>
      </c>
      <c r="G43" s="89" t="s">
        <v>193</v>
      </c>
    </row>
    <row r="44" spans="1:7" s="89" customFormat="1" hidden="1">
      <c r="A44" s="351"/>
      <c r="B44" s="87"/>
      <c r="C44" s="87"/>
      <c r="D44" s="205"/>
      <c r="E44" s="87"/>
      <c r="F44" s="68">
        <f t="shared" si="1"/>
        <v>0</v>
      </c>
      <c r="G44" s="89" t="s">
        <v>193</v>
      </c>
    </row>
    <row r="45" spans="1:7" s="89" customFormat="1" hidden="1">
      <c r="A45" s="351"/>
      <c r="B45" s="87"/>
      <c r="C45" s="87"/>
      <c r="D45" s="205"/>
      <c r="E45" s="87"/>
      <c r="F45" s="68">
        <f t="shared" si="1"/>
        <v>0</v>
      </c>
      <c r="G45" s="89" t="s">
        <v>193</v>
      </c>
    </row>
    <row r="46" spans="1:7" s="89" customFormat="1" hidden="1">
      <c r="A46" s="351"/>
      <c r="B46" s="87"/>
      <c r="C46" s="87"/>
      <c r="D46" s="205"/>
      <c r="E46" s="87"/>
      <c r="F46" s="68">
        <f t="shared" si="1"/>
        <v>0</v>
      </c>
      <c r="G46" s="89" t="s">
        <v>193</v>
      </c>
    </row>
    <row r="47" spans="1:7" s="89" customFormat="1" hidden="1">
      <c r="A47" s="351"/>
      <c r="B47" s="87"/>
      <c r="C47" s="87"/>
      <c r="D47" s="205"/>
      <c r="E47" s="87"/>
      <c r="F47" s="68">
        <f t="shared" si="1"/>
        <v>0</v>
      </c>
      <c r="G47" s="89" t="s">
        <v>193</v>
      </c>
    </row>
    <row r="48" spans="1:7" s="89" customFormat="1" hidden="1">
      <c r="A48" s="351"/>
      <c r="B48" s="87"/>
      <c r="C48" s="87"/>
      <c r="D48" s="205"/>
      <c r="E48" s="87"/>
      <c r="F48" s="68">
        <f t="shared" si="1"/>
        <v>0</v>
      </c>
      <c r="G48" s="89" t="s">
        <v>193</v>
      </c>
    </row>
    <row r="49" spans="1:7" s="89" customFormat="1" hidden="1">
      <c r="A49" s="351"/>
      <c r="B49" s="87"/>
      <c r="C49" s="87"/>
      <c r="D49" s="205"/>
      <c r="E49" s="87"/>
      <c r="F49" s="68">
        <f t="shared" si="1"/>
        <v>0</v>
      </c>
      <c r="G49" s="89" t="s">
        <v>193</v>
      </c>
    </row>
    <row r="50" spans="1:7" s="89" customFormat="1" hidden="1">
      <c r="A50" s="351"/>
      <c r="B50" s="87"/>
      <c r="C50" s="87"/>
      <c r="D50" s="205"/>
      <c r="E50" s="87"/>
      <c r="F50" s="68">
        <f t="shared" si="1"/>
        <v>0</v>
      </c>
      <c r="G50" s="89" t="s">
        <v>193</v>
      </c>
    </row>
    <row r="51" spans="1:7" s="89" customFormat="1" hidden="1">
      <c r="A51" s="351"/>
      <c r="B51" s="87"/>
      <c r="C51" s="87"/>
      <c r="D51" s="205"/>
      <c r="E51" s="87"/>
      <c r="F51" s="68">
        <f t="shared" si="1"/>
        <v>0</v>
      </c>
      <c r="G51" s="89" t="s">
        <v>193</v>
      </c>
    </row>
    <row r="52" spans="1:7" s="89" customFormat="1" hidden="1">
      <c r="A52" s="351"/>
      <c r="B52" s="87"/>
      <c r="C52" s="87"/>
      <c r="D52" s="205"/>
      <c r="E52" s="87"/>
      <c r="F52" s="68">
        <f t="shared" si="1"/>
        <v>0</v>
      </c>
      <c r="G52" s="89" t="s">
        <v>193</v>
      </c>
    </row>
    <row r="53" spans="1:7" s="89" customFormat="1" hidden="1">
      <c r="A53" s="351"/>
      <c r="B53" s="87"/>
      <c r="C53" s="87"/>
      <c r="D53" s="205"/>
      <c r="E53" s="87"/>
      <c r="F53" s="68">
        <f t="shared" si="1"/>
        <v>0</v>
      </c>
      <c r="G53" s="89" t="s">
        <v>193</v>
      </c>
    </row>
    <row r="54" spans="1:7" s="89" customFormat="1" hidden="1">
      <c r="A54" s="351"/>
      <c r="B54" s="87"/>
      <c r="C54" s="87"/>
      <c r="D54" s="205"/>
      <c r="E54" s="87"/>
      <c r="F54" s="68">
        <f t="shared" si="1"/>
        <v>0</v>
      </c>
      <c r="G54" s="89" t="s">
        <v>193</v>
      </c>
    </row>
    <row r="55" spans="1:7" s="89" customFormat="1" hidden="1">
      <c r="A55" s="351"/>
      <c r="B55" s="87"/>
      <c r="C55" s="87"/>
      <c r="D55" s="205"/>
      <c r="E55" s="87"/>
      <c r="F55" s="68">
        <f t="shared" si="1"/>
        <v>0</v>
      </c>
      <c r="G55" s="89" t="s">
        <v>193</v>
      </c>
    </row>
    <row r="56" spans="1:7" s="89" customFormat="1" hidden="1">
      <c r="A56" s="351"/>
      <c r="B56" s="87"/>
      <c r="C56" s="87"/>
      <c r="D56" s="205"/>
      <c r="E56" s="87"/>
      <c r="F56" s="68">
        <f t="shared" si="1"/>
        <v>0</v>
      </c>
      <c r="G56" s="89" t="s">
        <v>193</v>
      </c>
    </row>
    <row r="57" spans="1:7" s="89" customFormat="1" hidden="1">
      <c r="A57" s="351"/>
      <c r="B57" s="87"/>
      <c r="C57" s="87"/>
      <c r="D57" s="205"/>
      <c r="E57" s="87"/>
      <c r="F57" s="68">
        <f t="shared" si="1"/>
        <v>0</v>
      </c>
      <c r="G57" s="89" t="s">
        <v>193</v>
      </c>
    </row>
    <row r="58" spans="1:7" s="89" customFormat="1" hidden="1">
      <c r="A58" s="351"/>
      <c r="B58" s="87"/>
      <c r="C58" s="87"/>
      <c r="D58" s="205"/>
      <c r="E58" s="87"/>
      <c r="F58" s="68">
        <f t="shared" si="1"/>
        <v>0</v>
      </c>
      <c r="G58" s="89" t="s">
        <v>193</v>
      </c>
    </row>
    <row r="59" spans="1:7" s="89" customFormat="1" hidden="1">
      <c r="A59" s="351"/>
      <c r="B59" s="87"/>
      <c r="C59" s="87"/>
      <c r="D59" s="205"/>
      <c r="E59" s="87"/>
      <c r="F59" s="68">
        <f t="shared" si="1"/>
        <v>0</v>
      </c>
      <c r="G59" s="89" t="s">
        <v>193</v>
      </c>
    </row>
    <row r="60" spans="1:7" s="89" customFormat="1" hidden="1">
      <c r="A60" s="351"/>
      <c r="B60" s="87"/>
      <c r="C60" s="87"/>
      <c r="D60" s="205"/>
      <c r="E60" s="87"/>
      <c r="F60" s="68">
        <f t="shared" si="1"/>
        <v>0</v>
      </c>
      <c r="G60" s="89" t="s">
        <v>193</v>
      </c>
    </row>
    <row r="61" spans="1:7" s="89" customFormat="1" hidden="1">
      <c r="A61" s="351"/>
      <c r="B61" s="87"/>
      <c r="C61" s="87"/>
      <c r="D61" s="205"/>
      <c r="E61" s="87"/>
      <c r="F61" s="68">
        <f t="shared" si="1"/>
        <v>0</v>
      </c>
      <c r="G61" s="89" t="s">
        <v>193</v>
      </c>
    </row>
    <row r="62" spans="1:7" s="89" customFormat="1" hidden="1">
      <c r="A62" s="351"/>
      <c r="B62" s="87"/>
      <c r="C62" s="87"/>
      <c r="D62" s="205"/>
      <c r="E62" s="87"/>
      <c r="F62" s="68">
        <f t="shared" si="1"/>
        <v>0</v>
      </c>
      <c r="G62" s="89" t="s">
        <v>193</v>
      </c>
    </row>
    <row r="63" spans="1:7" s="89" customFormat="1" hidden="1">
      <c r="A63" s="351"/>
      <c r="B63" s="87"/>
      <c r="C63" s="87"/>
      <c r="D63" s="205"/>
      <c r="E63" s="87"/>
      <c r="F63" s="68">
        <f t="shared" si="1"/>
        <v>0</v>
      </c>
      <c r="G63" s="89" t="s">
        <v>193</v>
      </c>
    </row>
    <row r="64" spans="1:7" s="89" customFormat="1" hidden="1">
      <c r="A64" s="351"/>
      <c r="B64" s="87"/>
      <c r="C64" s="87"/>
      <c r="D64" s="205"/>
      <c r="E64" s="87"/>
      <c r="F64" s="68">
        <f t="shared" si="1"/>
        <v>0</v>
      </c>
      <c r="G64" s="89" t="s">
        <v>193</v>
      </c>
    </row>
    <row r="65" spans="1:7" s="89" customFormat="1" hidden="1">
      <c r="A65" s="351"/>
      <c r="B65" s="87"/>
      <c r="C65" s="87"/>
      <c r="D65" s="205"/>
      <c r="E65" s="87"/>
      <c r="F65" s="68">
        <f t="shared" si="1"/>
        <v>0</v>
      </c>
      <c r="G65" s="89" t="s">
        <v>193</v>
      </c>
    </row>
    <row r="66" spans="1:7" s="89" customFormat="1" hidden="1">
      <c r="A66" s="351"/>
      <c r="B66" s="87"/>
      <c r="C66" s="87"/>
      <c r="D66" s="205"/>
      <c r="E66" s="87"/>
      <c r="F66" s="68">
        <f t="shared" si="1"/>
        <v>0</v>
      </c>
      <c r="G66" s="89" t="s">
        <v>193</v>
      </c>
    </row>
    <row r="67" spans="1:7" s="89" customFormat="1" hidden="1">
      <c r="A67" s="351"/>
      <c r="B67" s="87"/>
      <c r="C67" s="87"/>
      <c r="D67" s="205"/>
      <c r="E67" s="87"/>
      <c r="F67" s="68">
        <f t="shared" si="1"/>
        <v>0</v>
      </c>
      <c r="G67" s="89" t="s">
        <v>193</v>
      </c>
    </row>
    <row r="68" spans="1:7" s="89" customFormat="1" hidden="1">
      <c r="A68" s="351"/>
      <c r="B68" s="87"/>
      <c r="C68" s="87"/>
      <c r="D68" s="205"/>
      <c r="E68" s="87"/>
      <c r="F68" s="68">
        <f t="shared" si="1"/>
        <v>0</v>
      </c>
      <c r="G68" s="89" t="s">
        <v>193</v>
      </c>
    </row>
    <row r="69" spans="1:7" s="89" customFormat="1" hidden="1">
      <c r="A69" s="351"/>
      <c r="B69" s="87"/>
      <c r="C69" s="87"/>
      <c r="D69" s="205"/>
      <c r="E69" s="87"/>
      <c r="F69" s="68">
        <f t="shared" si="1"/>
        <v>0</v>
      </c>
      <c r="G69" s="89" t="s">
        <v>193</v>
      </c>
    </row>
    <row r="70" spans="1:7" s="89" customFormat="1" hidden="1">
      <c r="A70" s="351"/>
      <c r="B70" s="87"/>
      <c r="C70" s="87"/>
      <c r="D70" s="205"/>
      <c r="E70" s="87"/>
      <c r="F70" s="68">
        <f t="shared" si="1"/>
        <v>0</v>
      </c>
      <c r="G70" s="89" t="s">
        <v>193</v>
      </c>
    </row>
    <row r="71" spans="1:7" s="89" customFormat="1" hidden="1">
      <c r="A71" s="351"/>
      <c r="B71" s="87"/>
      <c r="C71" s="87"/>
      <c r="D71" s="205"/>
      <c r="E71" s="87"/>
      <c r="F71" s="68">
        <f t="shared" ref="F71:F102" si="2">ROUND(+B71*D71*E71,2)</f>
        <v>0</v>
      </c>
      <c r="G71" s="89" t="s">
        <v>193</v>
      </c>
    </row>
    <row r="72" spans="1:7" s="89" customFormat="1" hidden="1">
      <c r="A72" s="351"/>
      <c r="B72" s="87"/>
      <c r="C72" s="87"/>
      <c r="D72" s="205"/>
      <c r="E72" s="87"/>
      <c r="F72" s="68">
        <f t="shared" si="2"/>
        <v>0</v>
      </c>
      <c r="G72" s="89" t="s">
        <v>193</v>
      </c>
    </row>
    <row r="73" spans="1:7" s="89" customFormat="1" hidden="1">
      <c r="A73" s="351"/>
      <c r="B73" s="87"/>
      <c r="C73" s="87"/>
      <c r="D73" s="205"/>
      <c r="E73" s="87"/>
      <c r="F73" s="68">
        <f t="shared" si="2"/>
        <v>0</v>
      </c>
      <c r="G73" s="89" t="s">
        <v>193</v>
      </c>
    </row>
    <row r="74" spans="1:7" s="89" customFormat="1" hidden="1">
      <c r="A74" s="351"/>
      <c r="B74" s="87"/>
      <c r="C74" s="87"/>
      <c r="D74" s="205"/>
      <c r="E74" s="87"/>
      <c r="F74" s="68">
        <f t="shared" si="2"/>
        <v>0</v>
      </c>
      <c r="G74" s="89" t="s">
        <v>193</v>
      </c>
    </row>
    <row r="75" spans="1:7" s="89" customFormat="1" hidden="1">
      <c r="A75" s="351"/>
      <c r="B75" s="87"/>
      <c r="C75" s="87"/>
      <c r="D75" s="205"/>
      <c r="E75" s="87"/>
      <c r="F75" s="68">
        <f t="shared" si="2"/>
        <v>0</v>
      </c>
      <c r="G75" s="89" t="s">
        <v>193</v>
      </c>
    </row>
    <row r="76" spans="1:7" s="89" customFormat="1" hidden="1">
      <c r="A76" s="351"/>
      <c r="B76" s="87"/>
      <c r="C76" s="87"/>
      <c r="D76" s="205"/>
      <c r="E76" s="87"/>
      <c r="F76" s="68">
        <f t="shared" si="2"/>
        <v>0</v>
      </c>
      <c r="G76" s="89" t="s">
        <v>193</v>
      </c>
    </row>
    <row r="77" spans="1:7" s="89" customFormat="1" hidden="1">
      <c r="A77" s="351"/>
      <c r="B77" s="87"/>
      <c r="C77" s="87"/>
      <c r="D77" s="205"/>
      <c r="E77" s="87"/>
      <c r="F77" s="68">
        <f t="shared" si="2"/>
        <v>0</v>
      </c>
      <c r="G77" s="89" t="s">
        <v>193</v>
      </c>
    </row>
    <row r="78" spans="1:7" s="89" customFormat="1" hidden="1">
      <c r="A78" s="351"/>
      <c r="B78" s="87"/>
      <c r="C78" s="87"/>
      <c r="D78" s="205"/>
      <c r="E78" s="87"/>
      <c r="F78" s="68">
        <f t="shared" si="2"/>
        <v>0</v>
      </c>
      <c r="G78" s="89" t="s">
        <v>193</v>
      </c>
    </row>
    <row r="79" spans="1:7" s="89" customFormat="1" hidden="1">
      <c r="A79" s="351"/>
      <c r="B79" s="87"/>
      <c r="C79" s="87"/>
      <c r="D79" s="205"/>
      <c r="E79" s="87"/>
      <c r="F79" s="68">
        <f t="shared" si="2"/>
        <v>0</v>
      </c>
      <c r="G79" s="89" t="s">
        <v>193</v>
      </c>
    </row>
    <row r="80" spans="1:7" s="89" customFormat="1" hidden="1">
      <c r="A80" s="351"/>
      <c r="B80" s="87"/>
      <c r="C80" s="87"/>
      <c r="D80" s="205"/>
      <c r="E80" s="87"/>
      <c r="F80" s="68">
        <f t="shared" si="2"/>
        <v>0</v>
      </c>
      <c r="G80" s="89" t="s">
        <v>193</v>
      </c>
    </row>
    <row r="81" spans="1:7" s="89" customFormat="1" hidden="1">
      <c r="A81" s="351"/>
      <c r="B81" s="87"/>
      <c r="C81" s="87"/>
      <c r="D81" s="205"/>
      <c r="E81" s="87"/>
      <c r="F81" s="68">
        <f t="shared" si="2"/>
        <v>0</v>
      </c>
      <c r="G81" s="89" t="s">
        <v>193</v>
      </c>
    </row>
    <row r="82" spans="1:7" s="89" customFormat="1" hidden="1">
      <c r="A82" s="351"/>
      <c r="B82" s="87"/>
      <c r="C82" s="87"/>
      <c r="D82" s="205"/>
      <c r="E82" s="87"/>
      <c r="F82" s="68">
        <f t="shared" si="2"/>
        <v>0</v>
      </c>
      <c r="G82" s="89" t="s">
        <v>193</v>
      </c>
    </row>
    <row r="83" spans="1:7" s="89" customFormat="1" hidden="1">
      <c r="A83" s="351"/>
      <c r="B83" s="87"/>
      <c r="C83" s="87"/>
      <c r="D83" s="205"/>
      <c r="E83" s="87"/>
      <c r="F83" s="68">
        <f t="shared" si="2"/>
        <v>0</v>
      </c>
      <c r="G83" s="89" t="s">
        <v>193</v>
      </c>
    </row>
    <row r="84" spans="1:7" s="89" customFormat="1" hidden="1">
      <c r="A84" s="351"/>
      <c r="B84" s="87"/>
      <c r="C84" s="87"/>
      <c r="D84" s="205"/>
      <c r="E84" s="87"/>
      <c r="F84" s="68">
        <f t="shared" si="2"/>
        <v>0</v>
      </c>
      <c r="G84" s="89" t="s">
        <v>193</v>
      </c>
    </row>
    <row r="85" spans="1:7" s="89" customFormat="1" hidden="1">
      <c r="A85" s="351"/>
      <c r="B85" s="87"/>
      <c r="C85" s="87"/>
      <c r="D85" s="205"/>
      <c r="E85" s="87"/>
      <c r="F85" s="68">
        <f t="shared" si="2"/>
        <v>0</v>
      </c>
      <c r="G85" s="89" t="s">
        <v>193</v>
      </c>
    </row>
    <row r="86" spans="1:7" s="89" customFormat="1" hidden="1">
      <c r="A86" s="351"/>
      <c r="B86" s="87"/>
      <c r="C86" s="87"/>
      <c r="D86" s="205"/>
      <c r="E86" s="87"/>
      <c r="F86" s="68">
        <f t="shared" si="2"/>
        <v>0</v>
      </c>
      <c r="G86" s="89" t="s">
        <v>193</v>
      </c>
    </row>
    <row r="87" spans="1:7" s="89" customFormat="1" hidden="1">
      <c r="A87" s="351"/>
      <c r="B87" s="87"/>
      <c r="C87" s="87"/>
      <c r="D87" s="205"/>
      <c r="E87" s="87"/>
      <c r="F87" s="68">
        <f t="shared" si="2"/>
        <v>0</v>
      </c>
      <c r="G87" s="89" t="s">
        <v>193</v>
      </c>
    </row>
    <row r="88" spans="1:7" s="89" customFormat="1" hidden="1">
      <c r="A88" s="351"/>
      <c r="B88" s="87"/>
      <c r="C88" s="87"/>
      <c r="D88" s="205"/>
      <c r="E88" s="87"/>
      <c r="F88" s="68">
        <f t="shared" si="2"/>
        <v>0</v>
      </c>
      <c r="G88" s="89" t="s">
        <v>193</v>
      </c>
    </row>
    <row r="89" spans="1:7" s="89" customFormat="1" hidden="1">
      <c r="A89" s="351"/>
      <c r="B89" s="87"/>
      <c r="C89" s="87"/>
      <c r="D89" s="205"/>
      <c r="E89" s="87"/>
      <c r="F89" s="68">
        <f t="shared" si="2"/>
        <v>0</v>
      </c>
      <c r="G89" s="89" t="s">
        <v>193</v>
      </c>
    </row>
    <row r="90" spans="1:7" s="89" customFormat="1" hidden="1">
      <c r="A90" s="351"/>
      <c r="B90" s="87"/>
      <c r="C90" s="87"/>
      <c r="D90" s="205"/>
      <c r="E90" s="87"/>
      <c r="F90" s="68">
        <f t="shared" si="2"/>
        <v>0</v>
      </c>
      <c r="G90" s="89" t="s">
        <v>193</v>
      </c>
    </row>
    <row r="91" spans="1:7" s="89" customFormat="1" hidden="1">
      <c r="A91" s="351"/>
      <c r="B91" s="87"/>
      <c r="C91" s="87"/>
      <c r="D91" s="205"/>
      <c r="E91" s="87"/>
      <c r="F91" s="68">
        <f t="shared" si="2"/>
        <v>0</v>
      </c>
      <c r="G91" s="89" t="s">
        <v>193</v>
      </c>
    </row>
    <row r="92" spans="1:7" s="89" customFormat="1" hidden="1">
      <c r="A92" s="351"/>
      <c r="B92" s="87"/>
      <c r="C92" s="87"/>
      <c r="D92" s="205"/>
      <c r="E92" s="87"/>
      <c r="F92" s="68">
        <f t="shared" si="2"/>
        <v>0</v>
      </c>
      <c r="G92" s="89" t="s">
        <v>193</v>
      </c>
    </row>
    <row r="93" spans="1:7" s="89" customFormat="1" hidden="1">
      <c r="A93" s="351"/>
      <c r="B93" s="87"/>
      <c r="C93" s="87"/>
      <c r="D93" s="205"/>
      <c r="E93" s="87"/>
      <c r="F93" s="68">
        <f t="shared" si="2"/>
        <v>0</v>
      </c>
      <c r="G93" s="89" t="s">
        <v>193</v>
      </c>
    </row>
    <row r="94" spans="1:7" s="89" customFormat="1" hidden="1">
      <c r="A94" s="351"/>
      <c r="B94" s="87"/>
      <c r="C94" s="87"/>
      <c r="D94" s="205"/>
      <c r="E94" s="87"/>
      <c r="F94" s="68">
        <f t="shared" si="2"/>
        <v>0</v>
      </c>
      <c r="G94" s="89" t="s">
        <v>193</v>
      </c>
    </row>
    <row r="95" spans="1:7" s="89" customFormat="1" hidden="1">
      <c r="A95" s="351"/>
      <c r="B95" s="87"/>
      <c r="C95" s="87"/>
      <c r="D95" s="205"/>
      <c r="E95" s="87"/>
      <c r="F95" s="68">
        <f t="shared" si="2"/>
        <v>0</v>
      </c>
      <c r="G95" s="89" t="s">
        <v>193</v>
      </c>
    </row>
    <row r="96" spans="1:7" s="89" customFormat="1" hidden="1">
      <c r="A96" s="351"/>
      <c r="B96" s="87"/>
      <c r="C96" s="87"/>
      <c r="D96" s="205"/>
      <c r="E96" s="87"/>
      <c r="F96" s="68">
        <f t="shared" si="2"/>
        <v>0</v>
      </c>
      <c r="G96" s="89" t="s">
        <v>193</v>
      </c>
    </row>
    <row r="97" spans="1:7" s="89" customFormat="1" hidden="1">
      <c r="A97" s="351"/>
      <c r="B97" s="87"/>
      <c r="C97" s="87"/>
      <c r="D97" s="205"/>
      <c r="E97" s="87"/>
      <c r="F97" s="68">
        <f t="shared" si="2"/>
        <v>0</v>
      </c>
      <c r="G97" s="89" t="s">
        <v>193</v>
      </c>
    </row>
    <row r="98" spans="1:7" s="89" customFormat="1" hidden="1">
      <c r="A98" s="351"/>
      <c r="B98" s="87"/>
      <c r="C98" s="87"/>
      <c r="D98" s="205"/>
      <c r="E98" s="87"/>
      <c r="F98" s="68">
        <f t="shared" si="2"/>
        <v>0</v>
      </c>
      <c r="G98" s="89" t="s">
        <v>193</v>
      </c>
    </row>
    <row r="99" spans="1:7" s="89" customFormat="1" hidden="1">
      <c r="A99" s="351"/>
      <c r="B99" s="87"/>
      <c r="C99" s="87"/>
      <c r="D99" s="205"/>
      <c r="E99" s="87"/>
      <c r="F99" s="68">
        <f t="shared" si="2"/>
        <v>0</v>
      </c>
      <c r="G99" s="89" t="s">
        <v>193</v>
      </c>
    </row>
    <row r="100" spans="1:7" s="89" customFormat="1" hidden="1">
      <c r="A100" s="351"/>
      <c r="B100" s="87"/>
      <c r="C100" s="87"/>
      <c r="D100" s="205"/>
      <c r="E100" s="87"/>
      <c r="F100" s="68">
        <f t="shared" si="2"/>
        <v>0</v>
      </c>
      <c r="G100" s="89" t="s">
        <v>193</v>
      </c>
    </row>
    <row r="101" spans="1:7" s="89" customFormat="1" hidden="1">
      <c r="A101" s="351"/>
      <c r="B101" s="87"/>
      <c r="C101" s="87"/>
      <c r="D101" s="205"/>
      <c r="E101" s="87"/>
      <c r="F101" s="68">
        <f t="shared" si="2"/>
        <v>0</v>
      </c>
      <c r="G101" s="89" t="s">
        <v>193</v>
      </c>
    </row>
    <row r="102" spans="1:7" s="89" customFormat="1" hidden="1">
      <c r="A102" s="351"/>
      <c r="B102" s="87"/>
      <c r="C102" s="87"/>
      <c r="D102" s="205"/>
      <c r="E102" s="87"/>
      <c r="F102" s="68">
        <f t="shared" si="2"/>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ref="F111:F118" si="3">ROUND(+B111*D111*E111,2)</f>
        <v>0</v>
      </c>
      <c r="G111" s="89" t="s">
        <v>193</v>
      </c>
    </row>
    <row r="112" spans="1:7" s="89" customFormat="1" hidden="1">
      <c r="A112" s="351"/>
      <c r="B112" s="87"/>
      <c r="C112" s="87"/>
      <c r="D112" s="205"/>
      <c r="E112" s="87"/>
      <c r="F112" s="68">
        <f t="shared" si="3"/>
        <v>0</v>
      </c>
      <c r="G112" s="89" t="s">
        <v>193</v>
      </c>
    </row>
    <row r="113" spans="1:7" s="89" customFormat="1" hidden="1">
      <c r="A113" s="351"/>
      <c r="B113" s="87"/>
      <c r="C113" s="87"/>
      <c r="D113" s="205"/>
      <c r="E113" s="87"/>
      <c r="F113" s="68">
        <f t="shared" si="3"/>
        <v>0</v>
      </c>
      <c r="G113" s="89" t="s">
        <v>193</v>
      </c>
    </row>
    <row r="114" spans="1:7" s="89" customFormat="1" hidden="1">
      <c r="A114" s="351"/>
      <c r="B114" s="87"/>
      <c r="C114" s="87"/>
      <c r="D114" s="205"/>
      <c r="E114" s="87"/>
      <c r="F114" s="68">
        <f t="shared" si="3"/>
        <v>0</v>
      </c>
      <c r="G114" s="89" t="s">
        <v>193</v>
      </c>
    </row>
    <row r="115" spans="1:7" s="89" customFormat="1" hidden="1">
      <c r="A115" s="351"/>
      <c r="B115" s="87"/>
      <c r="C115" s="87"/>
      <c r="D115" s="205"/>
      <c r="E115" s="87"/>
      <c r="F115" s="68">
        <f t="shared" si="3"/>
        <v>0</v>
      </c>
      <c r="G115" s="89" t="s">
        <v>193</v>
      </c>
    </row>
    <row r="116" spans="1:7" s="89" customFormat="1" hidden="1">
      <c r="A116" s="351"/>
      <c r="B116" s="87"/>
      <c r="C116" s="87"/>
      <c r="D116" s="205"/>
      <c r="E116" s="87"/>
      <c r="F116" s="68">
        <f t="shared" si="3"/>
        <v>0</v>
      </c>
      <c r="G116" s="89" t="s">
        <v>193</v>
      </c>
    </row>
    <row r="117" spans="1:7" s="89" customFormat="1" hidden="1">
      <c r="A117" s="351"/>
      <c r="B117" s="87"/>
      <c r="C117" s="87"/>
      <c r="D117" s="205"/>
      <c r="E117" s="87"/>
      <c r="F117" s="68">
        <f t="shared" si="3"/>
        <v>0</v>
      </c>
      <c r="G117" s="89" t="s">
        <v>193</v>
      </c>
    </row>
    <row r="118" spans="1:7" s="89" customFormat="1" hidden="1">
      <c r="A118" s="351"/>
      <c r="B118" s="87"/>
      <c r="C118" s="87"/>
      <c r="D118" s="205"/>
      <c r="E118" s="87"/>
      <c r="F118" s="68">
        <f t="shared" si="3"/>
        <v>0</v>
      </c>
      <c r="G118" s="89" t="s">
        <v>193</v>
      </c>
    </row>
    <row r="119" spans="1:7" s="89" customFormat="1" hidden="1">
      <c r="A119" s="351"/>
      <c r="B119" s="87"/>
      <c r="C119" s="87"/>
      <c r="D119" s="205"/>
      <c r="E119" s="87"/>
      <c r="F119" s="68">
        <f t="shared" ref="F119:F126" si="4">ROUND(+B119*D119*E119,2)</f>
        <v>0</v>
      </c>
      <c r="G119" s="89" t="s">
        <v>193</v>
      </c>
    </row>
    <row r="120" spans="1:7" s="89" customFormat="1" hidden="1">
      <c r="A120" s="351"/>
      <c r="B120" s="87"/>
      <c r="C120" s="87"/>
      <c r="D120" s="205"/>
      <c r="E120" s="87"/>
      <c r="F120" s="68">
        <f t="shared" si="4"/>
        <v>0</v>
      </c>
      <c r="G120" s="89" t="s">
        <v>193</v>
      </c>
    </row>
    <row r="121" spans="1:7" s="89" customFormat="1" hidden="1">
      <c r="A121" s="351"/>
      <c r="B121" s="87"/>
      <c r="C121" s="87"/>
      <c r="D121" s="205"/>
      <c r="E121" s="87"/>
      <c r="F121" s="68">
        <f t="shared" si="4"/>
        <v>0</v>
      </c>
      <c r="G121" s="89" t="s">
        <v>193</v>
      </c>
    </row>
    <row r="122" spans="1:7" s="89" customFormat="1" hidden="1">
      <c r="A122" s="351"/>
      <c r="B122" s="87"/>
      <c r="C122" s="87"/>
      <c r="D122" s="205"/>
      <c r="E122" s="87"/>
      <c r="F122" s="68">
        <f t="shared" si="4"/>
        <v>0</v>
      </c>
      <c r="G122" s="89" t="s">
        <v>193</v>
      </c>
    </row>
    <row r="123" spans="1:7" s="89" customFormat="1" hidden="1">
      <c r="A123" s="351"/>
      <c r="B123" s="87"/>
      <c r="C123" s="87"/>
      <c r="D123" s="205"/>
      <c r="E123" s="87"/>
      <c r="F123" s="68">
        <f t="shared" si="4"/>
        <v>0</v>
      </c>
      <c r="G123" s="89" t="s">
        <v>193</v>
      </c>
    </row>
    <row r="124" spans="1:7" s="89" customFormat="1" hidden="1">
      <c r="A124" s="351"/>
      <c r="B124" s="87"/>
      <c r="C124" s="87"/>
      <c r="D124" s="205"/>
      <c r="E124" s="87"/>
      <c r="F124" s="68">
        <f t="shared" si="4"/>
        <v>0</v>
      </c>
      <c r="G124" s="89" t="s">
        <v>193</v>
      </c>
    </row>
    <row r="125" spans="1:7" s="89" customFormat="1" hidden="1">
      <c r="A125" s="351"/>
      <c r="B125" s="87"/>
      <c r="C125" s="87"/>
      <c r="D125" s="205"/>
      <c r="E125" s="87"/>
      <c r="F125" s="68">
        <f t="shared" si="4"/>
        <v>0</v>
      </c>
      <c r="G125" s="89" t="s">
        <v>193</v>
      </c>
    </row>
    <row r="126" spans="1:7" s="89" customFormat="1" hidden="1">
      <c r="A126" s="351"/>
      <c r="B126" s="87"/>
      <c r="C126" s="87"/>
      <c r="D126" s="205"/>
      <c r="E126" s="87"/>
      <c r="F126" s="68">
        <f t="shared" si="4"/>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ref="F129:F130" si="5">ROUND(+B129*D129*E129,2)</f>
        <v>0</v>
      </c>
      <c r="G129" s="89" t="s">
        <v>193</v>
      </c>
    </row>
    <row r="130" spans="1:9" s="89" customFormat="1" hidden="1">
      <c r="A130" s="351"/>
      <c r="B130" s="87"/>
      <c r="C130" s="87"/>
      <c r="D130" s="205"/>
      <c r="E130" s="87"/>
      <c r="F130" s="68">
        <f t="shared" si="5"/>
        <v>0</v>
      </c>
      <c r="G130" s="89" t="s">
        <v>193</v>
      </c>
    </row>
    <row r="131" spans="1:9" s="89" customFormat="1" hidden="1">
      <c r="A131" s="351"/>
      <c r="B131" s="87"/>
      <c r="C131" s="87"/>
      <c r="D131" s="205"/>
      <c r="E131" s="87"/>
      <c r="F131" s="68">
        <f t="shared" ref="F131:F132" si="6">ROUND(+B131*D131*E131,2)</f>
        <v>0</v>
      </c>
      <c r="G131" s="89" t="s">
        <v>193</v>
      </c>
    </row>
    <row r="132" spans="1:9" s="89" customFormat="1" hidden="1">
      <c r="A132" s="351"/>
      <c r="B132" s="87"/>
      <c r="C132" s="87"/>
      <c r="D132" s="205"/>
      <c r="E132" s="87"/>
      <c r="F132" s="68">
        <f t="shared" si="6"/>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c r="B135" s="87"/>
      <c r="C135" s="87"/>
      <c r="D135" s="205"/>
      <c r="E135" s="87"/>
      <c r="F135" s="215">
        <f>ROUND(+B135*D135*E135,2)</f>
        <v>0</v>
      </c>
      <c r="G135" s="89" t="s">
        <v>193</v>
      </c>
    </row>
    <row r="136" spans="1:9" s="89" customFormat="1">
      <c r="A136" s="351"/>
      <c r="B136" s="78"/>
      <c r="C136" s="78"/>
      <c r="D136" s="116"/>
      <c r="E136" s="170" t="s">
        <v>194</v>
      </c>
      <c r="F136" s="171">
        <f>ROUND(SUBTOTAL(109,F6:F135),2)</f>
        <v>0</v>
      </c>
      <c r="G136" s="89" t="s">
        <v>193</v>
      </c>
      <c r="I136" s="349" t="s">
        <v>210</v>
      </c>
    </row>
    <row r="137" spans="1:9" s="89" customFormat="1">
      <c r="A137" s="351"/>
      <c r="B137" s="78"/>
      <c r="C137" s="78"/>
      <c r="D137" s="116"/>
      <c r="E137" s="78"/>
      <c r="F137" s="216"/>
      <c r="G137" s="89" t="s">
        <v>196</v>
      </c>
    </row>
    <row r="138" spans="1:9" s="89" customFormat="1">
      <c r="A138" s="351"/>
      <c r="B138" s="87"/>
      <c r="C138" s="87"/>
      <c r="D138" s="205"/>
      <c r="E138" s="87"/>
      <c r="F138" s="68">
        <f>ROUND(+B138*D138*E138,2)</f>
        <v>0</v>
      </c>
      <c r="G138" s="89" t="s">
        <v>196</v>
      </c>
    </row>
    <row r="139" spans="1:9" s="89" customFormat="1">
      <c r="A139" s="351"/>
      <c r="B139" s="87"/>
      <c r="C139" s="87"/>
      <c r="D139" s="205"/>
      <c r="E139" s="87"/>
      <c r="F139" s="68">
        <f t="shared" ref="F139:F266" si="7">ROUND(+B139*D139*E139,2)</f>
        <v>0</v>
      </c>
      <c r="G139" s="89" t="s">
        <v>196</v>
      </c>
    </row>
    <row r="140" spans="1:9" s="89" customFormat="1">
      <c r="A140" s="351"/>
      <c r="B140" s="87"/>
      <c r="C140" s="87"/>
      <c r="D140" s="205"/>
      <c r="E140" s="87"/>
      <c r="F140" s="68">
        <f t="shared" si="7"/>
        <v>0</v>
      </c>
      <c r="G140" s="89" t="s">
        <v>196</v>
      </c>
    </row>
    <row r="141" spans="1:9" s="89" customFormat="1">
      <c r="A141" s="351"/>
      <c r="B141" s="87"/>
      <c r="C141" s="87"/>
      <c r="D141" s="205"/>
      <c r="E141" s="87"/>
      <c r="F141" s="68">
        <f t="shared" si="7"/>
        <v>0</v>
      </c>
      <c r="G141" s="89" t="s">
        <v>196</v>
      </c>
    </row>
    <row r="142" spans="1:9" s="89" customFormat="1" hidden="1">
      <c r="A142" s="351"/>
      <c r="B142" s="87"/>
      <c r="C142" s="87"/>
      <c r="D142" s="205"/>
      <c r="E142" s="87"/>
      <c r="F142" s="68">
        <f t="shared" si="7"/>
        <v>0</v>
      </c>
      <c r="G142" s="89" t="s">
        <v>196</v>
      </c>
    </row>
    <row r="143" spans="1:9" s="89" customFormat="1" hidden="1">
      <c r="A143" s="351"/>
      <c r="B143" s="87"/>
      <c r="C143" s="87"/>
      <c r="D143" s="205"/>
      <c r="E143" s="87"/>
      <c r="F143" s="68">
        <f t="shared" si="7"/>
        <v>0</v>
      </c>
      <c r="G143" s="89" t="s">
        <v>196</v>
      </c>
    </row>
    <row r="144" spans="1:9" s="89" customFormat="1" hidden="1">
      <c r="A144" s="351"/>
      <c r="B144" s="87"/>
      <c r="C144" s="87"/>
      <c r="D144" s="205"/>
      <c r="E144" s="87"/>
      <c r="F144" s="68">
        <f t="shared" si="7"/>
        <v>0</v>
      </c>
      <c r="G144" s="89" t="s">
        <v>196</v>
      </c>
    </row>
    <row r="145" spans="1:7" s="89" customFormat="1" hidden="1">
      <c r="A145" s="351"/>
      <c r="B145" s="87"/>
      <c r="C145" s="87"/>
      <c r="D145" s="205"/>
      <c r="E145" s="87"/>
      <c r="F145" s="68">
        <f t="shared" si="7"/>
        <v>0</v>
      </c>
      <c r="G145" s="89" t="s">
        <v>196</v>
      </c>
    </row>
    <row r="146" spans="1:7" s="89" customFormat="1" hidden="1">
      <c r="A146" s="351"/>
      <c r="B146" s="87"/>
      <c r="C146" s="87"/>
      <c r="D146" s="205"/>
      <c r="E146" s="87"/>
      <c r="F146" s="68">
        <f t="shared" si="7"/>
        <v>0</v>
      </c>
      <c r="G146" s="89" t="s">
        <v>196</v>
      </c>
    </row>
    <row r="147" spans="1:7" s="89" customFormat="1" hidden="1">
      <c r="A147" s="351"/>
      <c r="B147" s="87"/>
      <c r="C147" s="87"/>
      <c r="D147" s="205"/>
      <c r="E147" s="87"/>
      <c r="F147" s="68">
        <f t="shared" si="7"/>
        <v>0</v>
      </c>
      <c r="G147" s="89" t="s">
        <v>196</v>
      </c>
    </row>
    <row r="148" spans="1:7" s="89" customFormat="1" hidden="1">
      <c r="A148" s="351"/>
      <c r="B148" s="87"/>
      <c r="C148" s="87"/>
      <c r="D148" s="205"/>
      <c r="E148" s="87"/>
      <c r="F148" s="68">
        <f t="shared" si="7"/>
        <v>0</v>
      </c>
      <c r="G148" s="89" t="s">
        <v>196</v>
      </c>
    </row>
    <row r="149" spans="1:7" s="89" customFormat="1" hidden="1">
      <c r="A149" s="351"/>
      <c r="B149" s="87"/>
      <c r="C149" s="87"/>
      <c r="D149" s="205"/>
      <c r="E149" s="87"/>
      <c r="F149" s="68">
        <f t="shared" si="7"/>
        <v>0</v>
      </c>
      <c r="G149" s="89" t="s">
        <v>196</v>
      </c>
    </row>
    <row r="150" spans="1:7" s="89" customFormat="1" hidden="1">
      <c r="A150" s="351"/>
      <c r="B150" s="87"/>
      <c r="C150" s="87"/>
      <c r="D150" s="205"/>
      <c r="E150" s="87"/>
      <c r="F150" s="68">
        <f t="shared" si="7"/>
        <v>0</v>
      </c>
      <c r="G150" s="89" t="s">
        <v>196</v>
      </c>
    </row>
    <row r="151" spans="1:7" s="89" customFormat="1" hidden="1">
      <c r="A151" s="351"/>
      <c r="B151" s="87"/>
      <c r="C151" s="87"/>
      <c r="D151" s="205"/>
      <c r="E151" s="87"/>
      <c r="F151" s="68">
        <f t="shared" si="7"/>
        <v>0</v>
      </c>
      <c r="G151" s="89" t="s">
        <v>196</v>
      </c>
    </row>
    <row r="152" spans="1:7" s="89" customFormat="1" hidden="1">
      <c r="A152" s="351"/>
      <c r="B152" s="87"/>
      <c r="C152" s="87"/>
      <c r="D152" s="205"/>
      <c r="E152" s="87"/>
      <c r="F152" s="68">
        <f t="shared" si="7"/>
        <v>0</v>
      </c>
      <c r="G152" s="89" t="s">
        <v>196</v>
      </c>
    </row>
    <row r="153" spans="1:7" s="89" customFormat="1" hidden="1">
      <c r="A153" s="351"/>
      <c r="B153" s="87"/>
      <c r="C153" s="87"/>
      <c r="D153" s="205"/>
      <c r="E153" s="87"/>
      <c r="F153" s="68">
        <f t="shared" si="7"/>
        <v>0</v>
      </c>
      <c r="G153" s="89" t="s">
        <v>196</v>
      </c>
    </row>
    <row r="154" spans="1:7" s="89" customFormat="1" hidden="1">
      <c r="A154" s="351"/>
      <c r="B154" s="87"/>
      <c r="C154" s="87"/>
      <c r="D154" s="205"/>
      <c r="E154" s="87"/>
      <c r="F154" s="68">
        <f t="shared" si="7"/>
        <v>0</v>
      </c>
      <c r="G154" s="89" t="s">
        <v>196</v>
      </c>
    </row>
    <row r="155" spans="1:7" s="89" customFormat="1" hidden="1">
      <c r="A155" s="351"/>
      <c r="B155" s="87"/>
      <c r="C155" s="87"/>
      <c r="D155" s="205"/>
      <c r="E155" s="87"/>
      <c r="F155" s="68">
        <f t="shared" si="7"/>
        <v>0</v>
      </c>
      <c r="G155" s="89" t="s">
        <v>196</v>
      </c>
    </row>
    <row r="156" spans="1:7" s="89" customFormat="1" hidden="1">
      <c r="A156" s="351"/>
      <c r="B156" s="87"/>
      <c r="C156" s="87"/>
      <c r="D156" s="205"/>
      <c r="E156" s="87"/>
      <c r="F156" s="68">
        <f t="shared" si="7"/>
        <v>0</v>
      </c>
      <c r="G156" s="89" t="s">
        <v>196</v>
      </c>
    </row>
    <row r="157" spans="1:7" s="89" customFormat="1" hidden="1">
      <c r="A157" s="351"/>
      <c r="B157" s="87"/>
      <c r="C157" s="87"/>
      <c r="D157" s="205"/>
      <c r="E157" s="87"/>
      <c r="F157" s="68">
        <f t="shared" si="7"/>
        <v>0</v>
      </c>
      <c r="G157" s="89" t="s">
        <v>196</v>
      </c>
    </row>
    <row r="158" spans="1:7" s="89" customFormat="1" hidden="1">
      <c r="A158" s="351"/>
      <c r="B158" s="87"/>
      <c r="C158" s="87"/>
      <c r="D158" s="205"/>
      <c r="E158" s="87"/>
      <c r="F158" s="68">
        <f t="shared" si="7"/>
        <v>0</v>
      </c>
      <c r="G158" s="89" t="s">
        <v>196</v>
      </c>
    </row>
    <row r="159" spans="1:7" s="89" customFormat="1" hidden="1">
      <c r="A159" s="351"/>
      <c r="B159" s="87"/>
      <c r="C159" s="87"/>
      <c r="D159" s="205"/>
      <c r="E159" s="87"/>
      <c r="F159" s="68">
        <f t="shared" si="7"/>
        <v>0</v>
      </c>
      <c r="G159" s="89" t="s">
        <v>196</v>
      </c>
    </row>
    <row r="160" spans="1:7" s="89" customFormat="1" hidden="1">
      <c r="A160" s="351"/>
      <c r="B160" s="87"/>
      <c r="C160" s="87"/>
      <c r="D160" s="205"/>
      <c r="E160" s="87"/>
      <c r="F160" s="68">
        <f t="shared" si="7"/>
        <v>0</v>
      </c>
      <c r="G160" s="89" t="s">
        <v>196</v>
      </c>
    </row>
    <row r="161" spans="1:7" s="89" customFormat="1" hidden="1">
      <c r="A161" s="351"/>
      <c r="B161" s="87"/>
      <c r="C161" s="87"/>
      <c r="D161" s="205"/>
      <c r="E161" s="87"/>
      <c r="F161" s="68">
        <f t="shared" si="7"/>
        <v>0</v>
      </c>
      <c r="G161" s="89" t="s">
        <v>196</v>
      </c>
    </row>
    <row r="162" spans="1:7" s="89" customFormat="1" hidden="1">
      <c r="A162" s="351"/>
      <c r="B162" s="87"/>
      <c r="C162" s="87"/>
      <c r="D162" s="205"/>
      <c r="E162" s="87"/>
      <c r="F162" s="68">
        <f t="shared" si="7"/>
        <v>0</v>
      </c>
      <c r="G162" s="89" t="s">
        <v>196</v>
      </c>
    </row>
    <row r="163" spans="1:7" s="89" customFormat="1" hidden="1">
      <c r="A163" s="351"/>
      <c r="B163" s="87"/>
      <c r="C163" s="87"/>
      <c r="D163" s="205"/>
      <c r="E163" s="87"/>
      <c r="F163" s="68">
        <f t="shared" si="7"/>
        <v>0</v>
      </c>
      <c r="G163" s="89" t="s">
        <v>196</v>
      </c>
    </row>
    <row r="164" spans="1:7" s="89" customFormat="1" hidden="1">
      <c r="A164" s="351"/>
      <c r="B164" s="87"/>
      <c r="C164" s="87"/>
      <c r="D164" s="205"/>
      <c r="E164" s="87"/>
      <c r="F164" s="68">
        <f t="shared" si="7"/>
        <v>0</v>
      </c>
      <c r="G164" s="89" t="s">
        <v>196</v>
      </c>
    </row>
    <row r="165" spans="1:7" s="89" customFormat="1" hidden="1">
      <c r="A165" s="351"/>
      <c r="B165" s="87"/>
      <c r="C165" s="87"/>
      <c r="D165" s="205"/>
      <c r="E165" s="87"/>
      <c r="F165" s="68">
        <f t="shared" si="7"/>
        <v>0</v>
      </c>
      <c r="G165" s="89" t="s">
        <v>196</v>
      </c>
    </row>
    <row r="166" spans="1:7" s="89" customFormat="1" hidden="1">
      <c r="A166" s="351"/>
      <c r="B166" s="87"/>
      <c r="C166" s="87"/>
      <c r="D166" s="205"/>
      <c r="E166" s="87"/>
      <c r="F166" s="68">
        <f t="shared" si="7"/>
        <v>0</v>
      </c>
      <c r="G166" s="89" t="s">
        <v>196</v>
      </c>
    </row>
    <row r="167" spans="1:7" s="89" customFormat="1" hidden="1">
      <c r="A167" s="351"/>
      <c r="B167" s="87"/>
      <c r="C167" s="87"/>
      <c r="D167" s="205"/>
      <c r="E167" s="87"/>
      <c r="F167" s="68">
        <f t="shared" si="7"/>
        <v>0</v>
      </c>
      <c r="G167" s="89" t="s">
        <v>196</v>
      </c>
    </row>
    <row r="168" spans="1:7" s="89" customFormat="1" hidden="1">
      <c r="A168" s="351"/>
      <c r="B168" s="87"/>
      <c r="C168" s="87"/>
      <c r="D168" s="205"/>
      <c r="E168" s="87"/>
      <c r="F168" s="68">
        <f t="shared" si="7"/>
        <v>0</v>
      </c>
      <c r="G168" s="89" t="s">
        <v>196</v>
      </c>
    </row>
    <row r="169" spans="1:7" s="89" customFormat="1" hidden="1">
      <c r="A169" s="351"/>
      <c r="B169" s="87"/>
      <c r="C169" s="87"/>
      <c r="D169" s="205"/>
      <c r="E169" s="87"/>
      <c r="F169" s="68">
        <f t="shared" si="7"/>
        <v>0</v>
      </c>
      <c r="G169" s="89" t="s">
        <v>196</v>
      </c>
    </row>
    <row r="170" spans="1:7" s="89" customFormat="1" hidden="1">
      <c r="A170" s="351"/>
      <c r="B170" s="87"/>
      <c r="C170" s="87"/>
      <c r="D170" s="205"/>
      <c r="E170" s="87"/>
      <c r="F170" s="68">
        <f t="shared" si="7"/>
        <v>0</v>
      </c>
      <c r="G170" s="89" t="s">
        <v>196</v>
      </c>
    </row>
    <row r="171" spans="1:7" s="89" customFormat="1" hidden="1">
      <c r="A171" s="351"/>
      <c r="B171" s="87"/>
      <c r="C171" s="87"/>
      <c r="D171" s="205"/>
      <c r="E171" s="87"/>
      <c r="F171" s="68">
        <f t="shared" si="7"/>
        <v>0</v>
      </c>
      <c r="G171" s="89" t="s">
        <v>196</v>
      </c>
    </row>
    <row r="172" spans="1:7" s="89" customFormat="1" hidden="1">
      <c r="A172" s="351"/>
      <c r="B172" s="87"/>
      <c r="C172" s="87"/>
      <c r="D172" s="205"/>
      <c r="E172" s="87"/>
      <c r="F172" s="68">
        <f t="shared" si="7"/>
        <v>0</v>
      </c>
      <c r="G172" s="89" t="s">
        <v>196</v>
      </c>
    </row>
    <row r="173" spans="1:7" s="89" customFormat="1" hidden="1">
      <c r="A173" s="351"/>
      <c r="B173" s="87"/>
      <c r="C173" s="87"/>
      <c r="D173" s="205"/>
      <c r="E173" s="87"/>
      <c r="F173" s="68">
        <f t="shared" si="7"/>
        <v>0</v>
      </c>
      <c r="G173" s="89" t="s">
        <v>196</v>
      </c>
    </row>
    <row r="174" spans="1:7" s="89" customFormat="1" hidden="1">
      <c r="A174" s="351"/>
      <c r="B174" s="87"/>
      <c r="C174" s="87"/>
      <c r="D174" s="205"/>
      <c r="E174" s="87"/>
      <c r="F174" s="68">
        <f t="shared" si="7"/>
        <v>0</v>
      </c>
      <c r="G174" s="89" t="s">
        <v>196</v>
      </c>
    </row>
    <row r="175" spans="1:7" s="89" customFormat="1" hidden="1">
      <c r="A175" s="351"/>
      <c r="B175" s="87"/>
      <c r="C175" s="87"/>
      <c r="D175" s="205"/>
      <c r="E175" s="87"/>
      <c r="F175" s="68">
        <f t="shared" si="7"/>
        <v>0</v>
      </c>
      <c r="G175" s="89" t="s">
        <v>196</v>
      </c>
    </row>
    <row r="176" spans="1:7" s="89" customFormat="1" hidden="1">
      <c r="A176" s="351"/>
      <c r="B176" s="87"/>
      <c r="C176" s="87"/>
      <c r="D176" s="205"/>
      <c r="E176" s="87"/>
      <c r="F176" s="68">
        <f t="shared" si="7"/>
        <v>0</v>
      </c>
      <c r="G176" s="89" t="s">
        <v>196</v>
      </c>
    </row>
    <row r="177" spans="1:7" s="89" customFormat="1" hidden="1">
      <c r="A177" s="351"/>
      <c r="B177" s="87"/>
      <c r="C177" s="87"/>
      <c r="D177" s="205"/>
      <c r="E177" s="87"/>
      <c r="F177" s="68">
        <f t="shared" si="7"/>
        <v>0</v>
      </c>
      <c r="G177" s="89" t="s">
        <v>196</v>
      </c>
    </row>
    <row r="178" spans="1:7" s="89" customFormat="1" hidden="1">
      <c r="A178" s="351"/>
      <c r="B178" s="87"/>
      <c r="C178" s="87"/>
      <c r="D178" s="205"/>
      <c r="E178" s="87"/>
      <c r="F178" s="68">
        <f t="shared" si="7"/>
        <v>0</v>
      </c>
      <c r="G178" s="89" t="s">
        <v>196</v>
      </c>
    </row>
    <row r="179" spans="1:7" s="89" customFormat="1" hidden="1">
      <c r="A179" s="351"/>
      <c r="B179" s="87"/>
      <c r="C179" s="87"/>
      <c r="D179" s="205"/>
      <c r="E179" s="87"/>
      <c r="F179" s="68">
        <f t="shared" si="7"/>
        <v>0</v>
      </c>
      <c r="G179" s="89" t="s">
        <v>196</v>
      </c>
    </row>
    <row r="180" spans="1:7" s="89" customFormat="1" hidden="1">
      <c r="A180" s="351"/>
      <c r="B180" s="87"/>
      <c r="C180" s="87"/>
      <c r="D180" s="205"/>
      <c r="E180" s="87"/>
      <c r="F180" s="68">
        <f t="shared" si="7"/>
        <v>0</v>
      </c>
      <c r="G180" s="89" t="s">
        <v>196</v>
      </c>
    </row>
    <row r="181" spans="1:7" s="89" customFormat="1" hidden="1">
      <c r="A181" s="351"/>
      <c r="B181" s="87"/>
      <c r="C181" s="87"/>
      <c r="D181" s="205"/>
      <c r="E181" s="87"/>
      <c r="F181" s="68">
        <f t="shared" si="7"/>
        <v>0</v>
      </c>
      <c r="G181" s="89" t="s">
        <v>196</v>
      </c>
    </row>
    <row r="182" spans="1:7" s="89" customFormat="1" hidden="1">
      <c r="A182" s="351"/>
      <c r="B182" s="87"/>
      <c r="C182" s="87"/>
      <c r="D182" s="205"/>
      <c r="E182" s="87"/>
      <c r="F182" s="68">
        <f t="shared" si="7"/>
        <v>0</v>
      </c>
      <c r="G182" s="89" t="s">
        <v>196</v>
      </c>
    </row>
    <row r="183" spans="1:7" s="89" customFormat="1" hidden="1">
      <c r="A183" s="351"/>
      <c r="B183" s="87"/>
      <c r="C183" s="87"/>
      <c r="D183" s="205"/>
      <c r="E183" s="87"/>
      <c r="F183" s="68">
        <f t="shared" si="7"/>
        <v>0</v>
      </c>
      <c r="G183" s="89" t="s">
        <v>196</v>
      </c>
    </row>
    <row r="184" spans="1:7" s="89" customFormat="1" hidden="1">
      <c r="A184" s="351"/>
      <c r="B184" s="87"/>
      <c r="C184" s="87"/>
      <c r="D184" s="205"/>
      <c r="E184" s="87"/>
      <c r="F184" s="68">
        <f t="shared" si="7"/>
        <v>0</v>
      </c>
      <c r="G184" s="89" t="s">
        <v>196</v>
      </c>
    </row>
    <row r="185" spans="1:7" s="89" customFormat="1" hidden="1">
      <c r="A185" s="351"/>
      <c r="B185" s="87"/>
      <c r="C185" s="87"/>
      <c r="D185" s="205"/>
      <c r="E185" s="87"/>
      <c r="F185" s="68">
        <f t="shared" si="7"/>
        <v>0</v>
      </c>
      <c r="G185" s="89" t="s">
        <v>196</v>
      </c>
    </row>
    <row r="186" spans="1:7" s="89" customFormat="1" hidden="1">
      <c r="A186" s="351"/>
      <c r="B186" s="87"/>
      <c r="C186" s="87"/>
      <c r="D186" s="205"/>
      <c r="E186" s="87"/>
      <c r="F186" s="68">
        <f t="shared" si="7"/>
        <v>0</v>
      </c>
      <c r="G186" s="89" t="s">
        <v>196</v>
      </c>
    </row>
    <row r="187" spans="1:7" s="89" customFormat="1" hidden="1">
      <c r="A187" s="351"/>
      <c r="B187" s="87"/>
      <c r="C187" s="87"/>
      <c r="D187" s="205"/>
      <c r="E187" s="87"/>
      <c r="F187" s="68">
        <f t="shared" si="7"/>
        <v>0</v>
      </c>
      <c r="G187" s="89" t="s">
        <v>196</v>
      </c>
    </row>
    <row r="188" spans="1:7" s="89" customFormat="1" hidden="1">
      <c r="A188" s="351"/>
      <c r="B188" s="87"/>
      <c r="C188" s="87"/>
      <c r="D188" s="205"/>
      <c r="E188" s="87"/>
      <c r="F188" s="68">
        <f t="shared" si="7"/>
        <v>0</v>
      </c>
      <c r="G188" s="89" t="s">
        <v>196</v>
      </c>
    </row>
    <row r="189" spans="1:7" s="89" customFormat="1" hidden="1">
      <c r="A189" s="351"/>
      <c r="B189" s="87"/>
      <c r="C189" s="87"/>
      <c r="D189" s="205"/>
      <c r="E189" s="87"/>
      <c r="F189" s="68">
        <f t="shared" si="7"/>
        <v>0</v>
      </c>
      <c r="G189" s="89" t="s">
        <v>196</v>
      </c>
    </row>
    <row r="190" spans="1:7" s="89" customFormat="1" hidden="1">
      <c r="A190" s="351"/>
      <c r="B190" s="87"/>
      <c r="C190" s="87"/>
      <c r="D190" s="205"/>
      <c r="E190" s="87"/>
      <c r="F190" s="68">
        <f t="shared" si="7"/>
        <v>0</v>
      </c>
      <c r="G190" s="89" t="s">
        <v>196</v>
      </c>
    </row>
    <row r="191" spans="1:7" s="89" customFormat="1" hidden="1">
      <c r="A191" s="351"/>
      <c r="B191" s="87"/>
      <c r="C191" s="87"/>
      <c r="D191" s="205"/>
      <c r="E191" s="87"/>
      <c r="F191" s="68">
        <f t="shared" si="7"/>
        <v>0</v>
      </c>
      <c r="G191" s="89" t="s">
        <v>196</v>
      </c>
    </row>
    <row r="192" spans="1:7" s="89" customFormat="1" hidden="1">
      <c r="A192" s="351"/>
      <c r="B192" s="87"/>
      <c r="C192" s="87"/>
      <c r="D192" s="205"/>
      <c r="E192" s="87"/>
      <c r="F192" s="68">
        <f t="shared" si="7"/>
        <v>0</v>
      </c>
      <c r="G192" s="89" t="s">
        <v>196</v>
      </c>
    </row>
    <row r="193" spans="1:7" s="89" customFormat="1" hidden="1">
      <c r="A193" s="351"/>
      <c r="B193" s="87"/>
      <c r="C193" s="87"/>
      <c r="D193" s="205"/>
      <c r="E193" s="87"/>
      <c r="F193" s="68">
        <f t="shared" si="7"/>
        <v>0</v>
      </c>
      <c r="G193" s="89" t="s">
        <v>196</v>
      </c>
    </row>
    <row r="194" spans="1:7" s="89" customFormat="1" hidden="1">
      <c r="A194" s="351"/>
      <c r="B194" s="87"/>
      <c r="C194" s="87"/>
      <c r="D194" s="205"/>
      <c r="E194" s="87"/>
      <c r="F194" s="68">
        <f t="shared" si="7"/>
        <v>0</v>
      </c>
      <c r="G194" s="89" t="s">
        <v>196</v>
      </c>
    </row>
    <row r="195" spans="1:7" s="89" customFormat="1" hidden="1">
      <c r="A195" s="351"/>
      <c r="B195" s="87"/>
      <c r="C195" s="87"/>
      <c r="D195" s="205"/>
      <c r="E195" s="87"/>
      <c r="F195" s="68">
        <f t="shared" si="7"/>
        <v>0</v>
      </c>
      <c r="G195" s="89" t="s">
        <v>196</v>
      </c>
    </row>
    <row r="196" spans="1:7" s="89" customFormat="1" hidden="1">
      <c r="A196" s="351"/>
      <c r="B196" s="87"/>
      <c r="C196" s="87"/>
      <c r="D196" s="205"/>
      <c r="E196" s="87"/>
      <c r="F196" s="68">
        <f t="shared" si="7"/>
        <v>0</v>
      </c>
      <c r="G196" s="89" t="s">
        <v>196</v>
      </c>
    </row>
    <row r="197" spans="1:7" s="89" customFormat="1" hidden="1">
      <c r="A197" s="351"/>
      <c r="B197" s="87"/>
      <c r="C197" s="87"/>
      <c r="D197" s="205"/>
      <c r="E197" s="87"/>
      <c r="F197" s="68">
        <f t="shared" si="7"/>
        <v>0</v>
      </c>
      <c r="G197" s="89" t="s">
        <v>196</v>
      </c>
    </row>
    <row r="198" spans="1:7" s="89" customFormat="1" hidden="1">
      <c r="A198" s="351"/>
      <c r="B198" s="87"/>
      <c r="C198" s="87"/>
      <c r="D198" s="205"/>
      <c r="E198" s="87"/>
      <c r="F198" s="68">
        <f t="shared" si="7"/>
        <v>0</v>
      </c>
      <c r="G198" s="89" t="s">
        <v>196</v>
      </c>
    </row>
    <row r="199" spans="1:7" s="89" customFormat="1" hidden="1">
      <c r="A199" s="351"/>
      <c r="B199" s="87"/>
      <c r="C199" s="87"/>
      <c r="D199" s="205"/>
      <c r="E199" s="87"/>
      <c r="F199" s="68">
        <f t="shared" si="7"/>
        <v>0</v>
      </c>
      <c r="G199" s="89" t="s">
        <v>196</v>
      </c>
    </row>
    <row r="200" spans="1:7" s="89" customFormat="1" hidden="1">
      <c r="A200" s="351"/>
      <c r="B200" s="87"/>
      <c r="C200" s="87"/>
      <c r="D200" s="205"/>
      <c r="E200" s="87"/>
      <c r="F200" s="68">
        <f t="shared" si="7"/>
        <v>0</v>
      </c>
      <c r="G200" s="89" t="s">
        <v>196</v>
      </c>
    </row>
    <row r="201" spans="1:7" s="89" customFormat="1" hidden="1">
      <c r="A201" s="351"/>
      <c r="B201" s="87"/>
      <c r="C201" s="87"/>
      <c r="D201" s="205"/>
      <c r="E201" s="87"/>
      <c r="F201" s="68">
        <f t="shared" si="7"/>
        <v>0</v>
      </c>
      <c r="G201" s="89" t="s">
        <v>196</v>
      </c>
    </row>
    <row r="202" spans="1:7" s="89" customFormat="1" hidden="1">
      <c r="A202" s="351"/>
      <c r="B202" s="87"/>
      <c r="C202" s="87"/>
      <c r="D202" s="205"/>
      <c r="E202" s="87"/>
      <c r="F202" s="68">
        <f t="shared" si="7"/>
        <v>0</v>
      </c>
      <c r="G202" s="89" t="s">
        <v>196</v>
      </c>
    </row>
    <row r="203" spans="1:7" s="89" customFormat="1" hidden="1">
      <c r="A203" s="351"/>
      <c r="B203" s="87"/>
      <c r="C203" s="87"/>
      <c r="D203" s="205"/>
      <c r="E203" s="87"/>
      <c r="F203" s="68">
        <f t="shared" si="7"/>
        <v>0</v>
      </c>
      <c r="G203" s="89" t="s">
        <v>196</v>
      </c>
    </row>
    <row r="204" spans="1:7" s="89" customFormat="1" hidden="1">
      <c r="A204" s="351"/>
      <c r="B204" s="87"/>
      <c r="C204" s="87"/>
      <c r="D204" s="205"/>
      <c r="E204" s="87"/>
      <c r="F204" s="68">
        <f t="shared" si="7"/>
        <v>0</v>
      </c>
      <c r="G204" s="89" t="s">
        <v>196</v>
      </c>
    </row>
    <row r="205" spans="1:7" s="89" customFormat="1" hidden="1">
      <c r="A205" s="351"/>
      <c r="B205" s="87"/>
      <c r="C205" s="87"/>
      <c r="D205" s="205"/>
      <c r="E205" s="87"/>
      <c r="F205" s="68">
        <f t="shared" si="7"/>
        <v>0</v>
      </c>
      <c r="G205" s="89" t="s">
        <v>196</v>
      </c>
    </row>
    <row r="206" spans="1:7" s="89" customFormat="1" hidden="1">
      <c r="A206" s="351"/>
      <c r="B206" s="87"/>
      <c r="C206" s="87"/>
      <c r="D206" s="205"/>
      <c r="E206" s="87"/>
      <c r="F206" s="68">
        <f t="shared" si="7"/>
        <v>0</v>
      </c>
      <c r="G206" s="89" t="s">
        <v>196</v>
      </c>
    </row>
    <row r="207" spans="1:7" s="89" customFormat="1" hidden="1">
      <c r="A207" s="351"/>
      <c r="B207" s="87"/>
      <c r="C207" s="87"/>
      <c r="D207" s="205"/>
      <c r="E207" s="87"/>
      <c r="F207" s="68">
        <f t="shared" si="7"/>
        <v>0</v>
      </c>
      <c r="G207" s="89" t="s">
        <v>196</v>
      </c>
    </row>
    <row r="208" spans="1:7" s="89" customFormat="1" hidden="1">
      <c r="A208" s="351"/>
      <c r="B208" s="87"/>
      <c r="C208" s="87"/>
      <c r="D208" s="205"/>
      <c r="E208" s="87"/>
      <c r="F208" s="68">
        <f t="shared" si="7"/>
        <v>0</v>
      </c>
      <c r="G208" s="89" t="s">
        <v>196</v>
      </c>
    </row>
    <row r="209" spans="1:7" s="89" customFormat="1" hidden="1">
      <c r="A209" s="351"/>
      <c r="B209" s="87"/>
      <c r="C209" s="87"/>
      <c r="D209" s="205"/>
      <c r="E209" s="87"/>
      <c r="F209" s="68">
        <f t="shared" si="7"/>
        <v>0</v>
      </c>
      <c r="G209" s="89" t="s">
        <v>196</v>
      </c>
    </row>
    <row r="210" spans="1:7" s="89" customFormat="1" hidden="1">
      <c r="A210" s="351"/>
      <c r="B210" s="87"/>
      <c r="C210" s="87"/>
      <c r="D210" s="205"/>
      <c r="E210" s="87"/>
      <c r="F210" s="68">
        <f t="shared" si="7"/>
        <v>0</v>
      </c>
      <c r="G210" s="89" t="s">
        <v>196</v>
      </c>
    </row>
    <row r="211" spans="1:7" s="89" customFormat="1" hidden="1">
      <c r="A211" s="351"/>
      <c r="B211" s="87"/>
      <c r="C211" s="87"/>
      <c r="D211" s="205"/>
      <c r="E211" s="87"/>
      <c r="F211" s="68">
        <f t="shared" si="7"/>
        <v>0</v>
      </c>
      <c r="G211" s="89" t="s">
        <v>196</v>
      </c>
    </row>
    <row r="212" spans="1:7" s="89" customFormat="1" hidden="1">
      <c r="A212" s="351"/>
      <c r="B212" s="87"/>
      <c r="C212" s="87"/>
      <c r="D212" s="205"/>
      <c r="E212" s="87"/>
      <c r="F212" s="68">
        <f t="shared" si="7"/>
        <v>0</v>
      </c>
      <c r="G212" s="89" t="s">
        <v>196</v>
      </c>
    </row>
    <row r="213" spans="1:7" s="89" customFormat="1" hidden="1">
      <c r="A213" s="351"/>
      <c r="B213" s="87"/>
      <c r="C213" s="87"/>
      <c r="D213" s="205"/>
      <c r="E213" s="87"/>
      <c r="F213" s="68">
        <f t="shared" si="7"/>
        <v>0</v>
      </c>
      <c r="G213" s="89" t="s">
        <v>196</v>
      </c>
    </row>
    <row r="214" spans="1:7" s="89" customFormat="1" hidden="1">
      <c r="A214" s="351"/>
      <c r="B214" s="87"/>
      <c r="C214" s="87"/>
      <c r="D214" s="205"/>
      <c r="E214" s="87"/>
      <c r="F214" s="68">
        <f t="shared" si="7"/>
        <v>0</v>
      </c>
      <c r="G214" s="89" t="s">
        <v>196</v>
      </c>
    </row>
    <row r="215" spans="1:7" s="89" customFormat="1" hidden="1">
      <c r="A215" s="351"/>
      <c r="B215" s="87"/>
      <c r="C215" s="87"/>
      <c r="D215" s="205"/>
      <c r="E215" s="87"/>
      <c r="F215" s="68">
        <f t="shared" si="7"/>
        <v>0</v>
      </c>
      <c r="G215" s="89" t="s">
        <v>196</v>
      </c>
    </row>
    <row r="216" spans="1:7" s="89" customFormat="1" hidden="1">
      <c r="A216" s="351"/>
      <c r="B216" s="87"/>
      <c r="C216" s="87"/>
      <c r="D216" s="205"/>
      <c r="E216" s="87"/>
      <c r="F216" s="68">
        <f t="shared" si="7"/>
        <v>0</v>
      </c>
      <c r="G216" s="89" t="s">
        <v>196</v>
      </c>
    </row>
    <row r="217" spans="1:7" s="89" customFormat="1" hidden="1">
      <c r="A217" s="351"/>
      <c r="B217" s="87"/>
      <c r="C217" s="87"/>
      <c r="D217" s="205"/>
      <c r="E217" s="87"/>
      <c r="F217" s="68">
        <f t="shared" si="7"/>
        <v>0</v>
      </c>
      <c r="G217" s="89" t="s">
        <v>196</v>
      </c>
    </row>
    <row r="218" spans="1:7" s="89" customFormat="1" hidden="1">
      <c r="A218" s="351"/>
      <c r="B218" s="87"/>
      <c r="C218" s="87"/>
      <c r="D218" s="205"/>
      <c r="E218" s="87"/>
      <c r="F218" s="68">
        <f t="shared" si="7"/>
        <v>0</v>
      </c>
      <c r="G218" s="89" t="s">
        <v>196</v>
      </c>
    </row>
    <row r="219" spans="1:7" s="89" customFormat="1" hidden="1">
      <c r="A219" s="351"/>
      <c r="B219" s="87"/>
      <c r="C219" s="87"/>
      <c r="D219" s="205"/>
      <c r="E219" s="87"/>
      <c r="F219" s="68">
        <f t="shared" si="7"/>
        <v>0</v>
      </c>
      <c r="G219" s="89" t="s">
        <v>196</v>
      </c>
    </row>
    <row r="220" spans="1:7" s="89" customFormat="1" hidden="1">
      <c r="A220" s="351"/>
      <c r="B220" s="87"/>
      <c r="C220" s="87"/>
      <c r="D220" s="205"/>
      <c r="E220" s="87"/>
      <c r="F220" s="68">
        <f t="shared" si="7"/>
        <v>0</v>
      </c>
      <c r="G220" s="89" t="s">
        <v>196</v>
      </c>
    </row>
    <row r="221" spans="1:7" s="89" customFormat="1" hidden="1">
      <c r="A221" s="351"/>
      <c r="B221" s="87"/>
      <c r="C221" s="87"/>
      <c r="D221" s="205"/>
      <c r="E221" s="87"/>
      <c r="F221" s="68">
        <f t="shared" si="7"/>
        <v>0</v>
      </c>
      <c r="G221" s="89" t="s">
        <v>196</v>
      </c>
    </row>
    <row r="222" spans="1:7" s="89" customFormat="1" hidden="1">
      <c r="A222" s="351"/>
      <c r="B222" s="87"/>
      <c r="C222" s="87"/>
      <c r="D222" s="205"/>
      <c r="E222" s="87"/>
      <c r="F222" s="68">
        <f t="shared" si="7"/>
        <v>0</v>
      </c>
      <c r="G222" s="89" t="s">
        <v>196</v>
      </c>
    </row>
    <row r="223" spans="1:7" s="89" customFormat="1" hidden="1">
      <c r="A223" s="351"/>
      <c r="B223" s="87"/>
      <c r="C223" s="87"/>
      <c r="D223" s="205"/>
      <c r="E223" s="87"/>
      <c r="F223" s="68">
        <f t="shared" si="7"/>
        <v>0</v>
      </c>
      <c r="G223" s="89" t="s">
        <v>196</v>
      </c>
    </row>
    <row r="224" spans="1:7" s="89" customFormat="1" hidden="1">
      <c r="A224" s="351"/>
      <c r="B224" s="87"/>
      <c r="C224" s="87"/>
      <c r="D224" s="205"/>
      <c r="E224" s="87"/>
      <c r="F224" s="68">
        <f t="shared" si="7"/>
        <v>0</v>
      </c>
      <c r="G224" s="89" t="s">
        <v>196</v>
      </c>
    </row>
    <row r="225" spans="1:7" s="89" customFormat="1" hidden="1">
      <c r="A225" s="351"/>
      <c r="B225" s="87"/>
      <c r="C225" s="87"/>
      <c r="D225" s="205"/>
      <c r="E225" s="87"/>
      <c r="F225" s="68">
        <f t="shared" si="7"/>
        <v>0</v>
      </c>
      <c r="G225" s="89" t="s">
        <v>196</v>
      </c>
    </row>
    <row r="226" spans="1:7" s="89" customFormat="1" hidden="1">
      <c r="A226" s="351"/>
      <c r="B226" s="87"/>
      <c r="C226" s="87"/>
      <c r="D226" s="205"/>
      <c r="E226" s="87"/>
      <c r="F226" s="68">
        <f t="shared" si="7"/>
        <v>0</v>
      </c>
      <c r="G226" s="89" t="s">
        <v>196</v>
      </c>
    </row>
    <row r="227" spans="1:7" s="89" customFormat="1" hidden="1">
      <c r="A227" s="351"/>
      <c r="B227" s="87"/>
      <c r="C227" s="87"/>
      <c r="D227" s="205"/>
      <c r="E227" s="87"/>
      <c r="F227" s="68">
        <f t="shared" si="7"/>
        <v>0</v>
      </c>
      <c r="G227" s="89" t="s">
        <v>196</v>
      </c>
    </row>
    <row r="228" spans="1:7" s="89" customFormat="1" hidden="1">
      <c r="A228" s="351"/>
      <c r="B228" s="87"/>
      <c r="C228" s="87"/>
      <c r="D228" s="205"/>
      <c r="E228" s="87"/>
      <c r="F228" s="68">
        <f t="shared" si="7"/>
        <v>0</v>
      </c>
      <c r="G228" s="89" t="s">
        <v>196</v>
      </c>
    </row>
    <row r="229" spans="1:7" s="89" customFormat="1" hidden="1">
      <c r="A229" s="351"/>
      <c r="B229" s="87"/>
      <c r="C229" s="87"/>
      <c r="D229" s="205"/>
      <c r="E229" s="87"/>
      <c r="F229" s="68">
        <f t="shared" si="7"/>
        <v>0</v>
      </c>
      <c r="G229" s="89" t="s">
        <v>196</v>
      </c>
    </row>
    <row r="230" spans="1:7" s="89" customFormat="1" hidden="1">
      <c r="A230" s="351"/>
      <c r="B230" s="87"/>
      <c r="C230" s="87"/>
      <c r="D230" s="205"/>
      <c r="E230" s="87"/>
      <c r="F230" s="68">
        <f t="shared" si="7"/>
        <v>0</v>
      </c>
      <c r="G230" s="89" t="s">
        <v>196</v>
      </c>
    </row>
    <row r="231" spans="1:7" s="89" customFormat="1" hidden="1">
      <c r="A231" s="351"/>
      <c r="B231" s="87"/>
      <c r="C231" s="87"/>
      <c r="D231" s="205"/>
      <c r="E231" s="87"/>
      <c r="F231" s="68">
        <f t="shared" si="7"/>
        <v>0</v>
      </c>
      <c r="G231" s="89" t="s">
        <v>196</v>
      </c>
    </row>
    <row r="232" spans="1:7" s="89" customFormat="1" hidden="1">
      <c r="A232" s="351"/>
      <c r="B232" s="87"/>
      <c r="C232" s="87"/>
      <c r="D232" s="205"/>
      <c r="E232" s="87"/>
      <c r="F232" s="68">
        <f t="shared" si="7"/>
        <v>0</v>
      </c>
      <c r="G232" s="89" t="s">
        <v>196</v>
      </c>
    </row>
    <row r="233" spans="1:7" s="89" customFormat="1" hidden="1">
      <c r="A233" s="351"/>
      <c r="B233" s="87"/>
      <c r="C233" s="87"/>
      <c r="D233" s="205"/>
      <c r="E233" s="87"/>
      <c r="F233" s="68">
        <f t="shared" si="7"/>
        <v>0</v>
      </c>
      <c r="G233" s="89" t="s">
        <v>196</v>
      </c>
    </row>
    <row r="234" spans="1:7" s="89" customFormat="1" hidden="1">
      <c r="A234" s="351"/>
      <c r="B234" s="87"/>
      <c r="C234" s="87"/>
      <c r="D234" s="205"/>
      <c r="E234" s="87"/>
      <c r="F234" s="68">
        <f t="shared" si="7"/>
        <v>0</v>
      </c>
      <c r="G234" s="89" t="s">
        <v>196</v>
      </c>
    </row>
    <row r="235" spans="1:7" s="89" customFormat="1" hidden="1">
      <c r="A235" s="351"/>
      <c r="B235" s="87"/>
      <c r="C235" s="87"/>
      <c r="D235" s="205"/>
      <c r="E235" s="87"/>
      <c r="F235" s="68">
        <f t="shared" si="7"/>
        <v>0</v>
      </c>
      <c r="G235" s="89" t="s">
        <v>196</v>
      </c>
    </row>
    <row r="236" spans="1:7" s="89" customFormat="1" hidden="1">
      <c r="A236" s="351"/>
      <c r="B236" s="87"/>
      <c r="C236" s="87"/>
      <c r="D236" s="205"/>
      <c r="E236" s="87"/>
      <c r="F236" s="68">
        <f t="shared" si="7"/>
        <v>0</v>
      </c>
      <c r="G236" s="89" t="s">
        <v>196</v>
      </c>
    </row>
    <row r="237" spans="1:7" s="89" customFormat="1" hidden="1">
      <c r="A237" s="351"/>
      <c r="B237" s="87"/>
      <c r="C237" s="87"/>
      <c r="D237" s="205"/>
      <c r="E237" s="87"/>
      <c r="F237" s="68">
        <f t="shared" si="7"/>
        <v>0</v>
      </c>
      <c r="G237" s="89" t="s">
        <v>196</v>
      </c>
    </row>
    <row r="238" spans="1:7" s="89" customFormat="1" hidden="1">
      <c r="A238" s="351"/>
      <c r="B238" s="87"/>
      <c r="C238" s="87"/>
      <c r="D238" s="205"/>
      <c r="E238" s="87"/>
      <c r="F238" s="68">
        <f t="shared" si="7"/>
        <v>0</v>
      </c>
      <c r="G238" s="89" t="s">
        <v>196</v>
      </c>
    </row>
    <row r="239" spans="1:7" s="89" customFormat="1" hidden="1">
      <c r="A239" s="351"/>
      <c r="B239" s="87"/>
      <c r="C239" s="87"/>
      <c r="D239" s="205"/>
      <c r="E239" s="87"/>
      <c r="F239" s="68">
        <f t="shared" si="7"/>
        <v>0</v>
      </c>
      <c r="G239" s="89" t="s">
        <v>196</v>
      </c>
    </row>
    <row r="240" spans="1:7" s="89" customFormat="1" hidden="1">
      <c r="A240" s="351"/>
      <c r="B240" s="87"/>
      <c r="C240" s="87"/>
      <c r="D240" s="205"/>
      <c r="E240" s="87"/>
      <c r="F240" s="68">
        <f t="shared" si="7"/>
        <v>0</v>
      </c>
      <c r="G240" s="89" t="s">
        <v>196</v>
      </c>
    </row>
    <row r="241" spans="1:7" s="89" customFormat="1" hidden="1">
      <c r="A241" s="351"/>
      <c r="B241" s="87"/>
      <c r="C241" s="87"/>
      <c r="D241" s="205"/>
      <c r="E241" s="87"/>
      <c r="F241" s="68">
        <f t="shared" si="7"/>
        <v>0</v>
      </c>
      <c r="G241" s="89" t="s">
        <v>196</v>
      </c>
    </row>
    <row r="242" spans="1:7" s="89" customFormat="1" hidden="1">
      <c r="A242" s="351"/>
      <c r="B242" s="87"/>
      <c r="C242" s="87"/>
      <c r="D242" s="205"/>
      <c r="E242" s="87"/>
      <c r="F242" s="68">
        <f t="shared" si="7"/>
        <v>0</v>
      </c>
      <c r="G242" s="89" t="s">
        <v>196</v>
      </c>
    </row>
    <row r="243" spans="1:7" s="89" customFormat="1" hidden="1">
      <c r="A243" s="351"/>
      <c r="B243" s="87"/>
      <c r="C243" s="87"/>
      <c r="D243" s="205"/>
      <c r="E243" s="87"/>
      <c r="F243" s="68">
        <f t="shared" si="7"/>
        <v>0</v>
      </c>
      <c r="G243" s="89" t="s">
        <v>196</v>
      </c>
    </row>
    <row r="244" spans="1:7" s="89" customFormat="1" hidden="1">
      <c r="A244" s="351"/>
      <c r="B244" s="87"/>
      <c r="C244" s="87"/>
      <c r="D244" s="205"/>
      <c r="E244" s="87"/>
      <c r="F244" s="68">
        <f t="shared" si="7"/>
        <v>0</v>
      </c>
      <c r="G244" s="89" t="s">
        <v>196</v>
      </c>
    </row>
    <row r="245" spans="1:7" s="89" customFormat="1" hidden="1">
      <c r="A245" s="351"/>
      <c r="B245" s="87"/>
      <c r="C245" s="87"/>
      <c r="D245" s="205"/>
      <c r="E245" s="87"/>
      <c r="F245" s="68">
        <f t="shared" si="7"/>
        <v>0</v>
      </c>
      <c r="G245" s="89" t="s">
        <v>196</v>
      </c>
    </row>
    <row r="246" spans="1:7" s="89" customFormat="1" hidden="1">
      <c r="A246" s="351"/>
      <c r="B246" s="87"/>
      <c r="C246" s="87"/>
      <c r="D246" s="205"/>
      <c r="E246" s="87"/>
      <c r="F246" s="68">
        <f t="shared" si="7"/>
        <v>0</v>
      </c>
      <c r="G246" s="89" t="s">
        <v>196</v>
      </c>
    </row>
    <row r="247" spans="1:7" s="89" customFormat="1" hidden="1">
      <c r="A247" s="351"/>
      <c r="B247" s="87"/>
      <c r="C247" s="87"/>
      <c r="D247" s="205"/>
      <c r="E247" s="87"/>
      <c r="F247" s="68">
        <f t="shared" si="7"/>
        <v>0</v>
      </c>
      <c r="G247" s="89" t="s">
        <v>196</v>
      </c>
    </row>
    <row r="248" spans="1:7" s="89" customFormat="1" hidden="1">
      <c r="A248" s="351"/>
      <c r="B248" s="87"/>
      <c r="C248" s="87"/>
      <c r="D248" s="205"/>
      <c r="E248" s="87"/>
      <c r="F248" s="68">
        <f t="shared" si="7"/>
        <v>0</v>
      </c>
      <c r="G248" s="89" t="s">
        <v>196</v>
      </c>
    </row>
    <row r="249" spans="1:7" s="89" customFormat="1" hidden="1">
      <c r="A249" s="351"/>
      <c r="B249" s="87"/>
      <c r="C249" s="87"/>
      <c r="D249" s="205"/>
      <c r="E249" s="87"/>
      <c r="F249" s="68">
        <f t="shared" si="7"/>
        <v>0</v>
      </c>
      <c r="G249" s="89" t="s">
        <v>196</v>
      </c>
    </row>
    <row r="250" spans="1:7" s="89" customFormat="1" hidden="1">
      <c r="A250" s="351"/>
      <c r="B250" s="87"/>
      <c r="C250" s="87"/>
      <c r="D250" s="205"/>
      <c r="E250" s="87"/>
      <c r="F250" s="68">
        <f t="shared" si="7"/>
        <v>0</v>
      </c>
      <c r="G250" s="89" t="s">
        <v>196</v>
      </c>
    </row>
    <row r="251" spans="1:7" s="89" customFormat="1" hidden="1">
      <c r="A251" s="351"/>
      <c r="B251" s="87"/>
      <c r="C251" s="87"/>
      <c r="D251" s="205"/>
      <c r="E251" s="87"/>
      <c r="F251" s="68">
        <f t="shared" si="7"/>
        <v>0</v>
      </c>
      <c r="G251" s="89" t="s">
        <v>196</v>
      </c>
    </row>
    <row r="252" spans="1:7" s="89" customFormat="1" hidden="1">
      <c r="A252" s="351"/>
      <c r="B252" s="87"/>
      <c r="C252" s="87"/>
      <c r="D252" s="205"/>
      <c r="E252" s="87"/>
      <c r="F252" s="68">
        <f t="shared" si="7"/>
        <v>0</v>
      </c>
      <c r="G252" s="89" t="s">
        <v>196</v>
      </c>
    </row>
    <row r="253" spans="1:7" s="89" customFormat="1" hidden="1">
      <c r="A253" s="351"/>
      <c r="B253" s="87"/>
      <c r="C253" s="87"/>
      <c r="D253" s="205"/>
      <c r="E253" s="87"/>
      <c r="F253" s="68">
        <f t="shared" si="7"/>
        <v>0</v>
      </c>
      <c r="G253" s="89" t="s">
        <v>196</v>
      </c>
    </row>
    <row r="254" spans="1:7" s="89" customFormat="1" hidden="1">
      <c r="A254" s="351"/>
      <c r="B254" s="87"/>
      <c r="C254" s="87"/>
      <c r="D254" s="205"/>
      <c r="E254" s="87"/>
      <c r="F254" s="68">
        <f t="shared" si="7"/>
        <v>0</v>
      </c>
      <c r="G254" s="89" t="s">
        <v>196</v>
      </c>
    </row>
    <row r="255" spans="1:7" s="89" customFormat="1" hidden="1">
      <c r="A255" s="351"/>
      <c r="B255" s="87"/>
      <c r="C255" s="87"/>
      <c r="D255" s="205"/>
      <c r="E255" s="87"/>
      <c r="F255" s="68">
        <f t="shared" si="7"/>
        <v>0</v>
      </c>
      <c r="G255" s="89" t="s">
        <v>196</v>
      </c>
    </row>
    <row r="256" spans="1:7" s="89" customFormat="1" hidden="1">
      <c r="A256" s="351"/>
      <c r="B256" s="87"/>
      <c r="C256" s="87"/>
      <c r="D256" s="205"/>
      <c r="E256" s="87"/>
      <c r="F256" s="68">
        <f t="shared" si="7"/>
        <v>0</v>
      </c>
      <c r="G256" s="89" t="s">
        <v>196</v>
      </c>
    </row>
    <row r="257" spans="1:9" s="89" customFormat="1" hidden="1">
      <c r="A257" s="351"/>
      <c r="B257" s="87"/>
      <c r="C257" s="87"/>
      <c r="D257" s="205"/>
      <c r="E257" s="87"/>
      <c r="F257" s="68">
        <f t="shared" si="7"/>
        <v>0</v>
      </c>
      <c r="G257" s="89" t="s">
        <v>196</v>
      </c>
    </row>
    <row r="258" spans="1:9" s="89" customFormat="1" hidden="1">
      <c r="A258" s="351"/>
      <c r="B258" s="87"/>
      <c r="C258" s="87"/>
      <c r="D258" s="205"/>
      <c r="E258" s="87"/>
      <c r="F258" s="68">
        <f t="shared" si="7"/>
        <v>0</v>
      </c>
      <c r="G258" s="89" t="s">
        <v>196</v>
      </c>
    </row>
    <row r="259" spans="1:9" s="89" customFormat="1" hidden="1">
      <c r="A259" s="351"/>
      <c r="B259" s="87"/>
      <c r="C259" s="87"/>
      <c r="D259" s="205"/>
      <c r="E259" s="87"/>
      <c r="F259" s="68">
        <f t="shared" si="7"/>
        <v>0</v>
      </c>
      <c r="G259" s="89" t="s">
        <v>196</v>
      </c>
    </row>
    <row r="260" spans="1:9" s="89" customFormat="1" hidden="1">
      <c r="A260" s="351"/>
      <c r="B260" s="87"/>
      <c r="C260" s="87"/>
      <c r="D260" s="205"/>
      <c r="E260" s="87"/>
      <c r="F260" s="68">
        <f t="shared" si="7"/>
        <v>0</v>
      </c>
      <c r="G260" s="89" t="s">
        <v>196</v>
      </c>
    </row>
    <row r="261" spans="1:9" s="89" customFormat="1" hidden="1">
      <c r="A261" s="351"/>
      <c r="B261" s="87"/>
      <c r="C261" s="87"/>
      <c r="D261" s="205"/>
      <c r="E261" s="87"/>
      <c r="F261" s="68">
        <f t="shared" si="7"/>
        <v>0</v>
      </c>
      <c r="G261" s="89" t="s">
        <v>196</v>
      </c>
    </row>
    <row r="262" spans="1:9" s="89" customFormat="1" hidden="1">
      <c r="A262" s="351"/>
      <c r="B262" s="87"/>
      <c r="C262" s="87"/>
      <c r="D262" s="205"/>
      <c r="E262" s="87"/>
      <c r="F262" s="68">
        <f t="shared" si="7"/>
        <v>0</v>
      </c>
      <c r="G262" s="89" t="s">
        <v>196</v>
      </c>
    </row>
    <row r="263" spans="1:9" s="89" customFormat="1" hidden="1">
      <c r="A263" s="351"/>
      <c r="B263" s="87"/>
      <c r="C263" s="87"/>
      <c r="D263" s="205"/>
      <c r="E263" s="87"/>
      <c r="F263" s="68">
        <f t="shared" si="7"/>
        <v>0</v>
      </c>
      <c r="G263" s="89" t="s">
        <v>196</v>
      </c>
    </row>
    <row r="264" spans="1:9" s="89" customFormat="1" hidden="1">
      <c r="A264" s="351"/>
      <c r="B264" s="87"/>
      <c r="C264" s="87"/>
      <c r="D264" s="205"/>
      <c r="E264" s="87"/>
      <c r="F264" s="68">
        <f t="shared" si="7"/>
        <v>0</v>
      </c>
      <c r="G264" s="89" t="s">
        <v>196</v>
      </c>
    </row>
    <row r="265" spans="1:9" s="89" customFormat="1" hidden="1">
      <c r="A265" s="351"/>
      <c r="B265" s="87"/>
      <c r="C265" s="87"/>
      <c r="D265" s="205"/>
      <c r="E265" s="87"/>
      <c r="F265" s="68">
        <f t="shared" si="7"/>
        <v>0</v>
      </c>
      <c r="G265" s="89" t="s">
        <v>196</v>
      </c>
    </row>
    <row r="266" spans="1:9" s="89" customFormat="1" hidden="1">
      <c r="A266" s="351"/>
      <c r="B266" s="87"/>
      <c r="C266" s="87"/>
      <c r="D266" s="205"/>
      <c r="E266" s="87"/>
      <c r="F266" s="68">
        <f t="shared" si="7"/>
        <v>0</v>
      </c>
      <c r="G266" s="89" t="s">
        <v>196</v>
      </c>
    </row>
    <row r="267" spans="1:9" s="89" customFormat="1">
      <c r="A267" s="351"/>
      <c r="B267" s="87"/>
      <c r="C267" s="87"/>
      <c r="D267" s="205"/>
      <c r="E267" s="87"/>
      <c r="F267" s="215">
        <f>ROUND(+B267*D267*E267,2)</f>
        <v>0</v>
      </c>
      <c r="G267" s="89" t="s">
        <v>196</v>
      </c>
    </row>
    <row r="268" spans="1:9" s="89" customFormat="1">
      <c r="A268" s="351"/>
      <c r="B268" s="78"/>
      <c r="C268" s="78"/>
      <c r="D268" s="164"/>
      <c r="E268" s="169" t="s">
        <v>197</v>
      </c>
      <c r="F268" s="68">
        <f>ROUND(SUBTOTAL(109,F137:F267),2)</f>
        <v>0</v>
      </c>
      <c r="G268" s="89" t="s">
        <v>196</v>
      </c>
      <c r="I268" s="349" t="s">
        <v>210</v>
      </c>
    </row>
    <row r="269" spans="1:9">
      <c r="F269" s="217"/>
      <c r="G269" s="89" t="s">
        <v>198</v>
      </c>
    </row>
    <row r="270" spans="1:9">
      <c r="C270" s="483" t="str">
        <f>"Total "&amp;B2</f>
        <v>Total Related Instruction</v>
      </c>
      <c r="D270" s="483"/>
      <c r="E270" s="483"/>
      <c r="F270" s="68">
        <f>+F268+F136</f>
        <v>0</v>
      </c>
      <c r="G270" s="89" t="s">
        <v>198</v>
      </c>
      <c r="I270" s="121" t="s">
        <v>200</v>
      </c>
    </row>
    <row r="271" spans="1:9" s="89" customFormat="1">
      <c r="A271" s="182"/>
      <c r="B271" s="78"/>
      <c r="C271" s="78"/>
      <c r="D271" s="78"/>
      <c r="E271" s="78"/>
      <c r="F271" s="110"/>
      <c r="G271" s="89" t="s">
        <v>198</v>
      </c>
    </row>
    <row r="272" spans="1:9" s="89" customFormat="1">
      <c r="A272" s="185" t="str">
        <f>B2&amp;" Narrative (State):"</f>
        <v>Related Instruction Narrative (State):</v>
      </c>
      <c r="B272" s="95"/>
      <c r="C272" s="95"/>
      <c r="D272" s="95"/>
      <c r="E272" s="95"/>
      <c r="F272" s="96"/>
      <c r="G272" s="89" t="s">
        <v>193</v>
      </c>
      <c r="I272" s="122" t="s">
        <v>202</v>
      </c>
    </row>
    <row r="273" spans="1:17" s="89" customFormat="1" ht="45" customHeight="1">
      <c r="A273" s="477"/>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Related Instruction Narrative (Non-State) i.e. Match or Other Funding</v>
      </c>
      <c r="B275" s="99"/>
      <c r="C275" s="99"/>
      <c r="D275" s="99"/>
      <c r="E275" s="99"/>
      <c r="F275" s="100"/>
      <c r="G275" s="89" t="s">
        <v>196</v>
      </c>
      <c r="I275" s="122" t="s">
        <v>202</v>
      </c>
    </row>
    <row r="276" spans="1:17" s="89" customFormat="1" ht="45" customHeight="1">
      <c r="A276" s="477"/>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Cr9b92TgLxs8npZOn8Vmx2b6XRUGWEKAZfdni+XnpNSCsr0cyW6E5DgVCdEGONVRmzlq7wxeEU5R9oGlpFz+8A==" saltValue="iQw30iIZZUtHnJgUYMnz3A==" spinCount="100000" sheet="1" formatCells="0" formatRows="0" insertRows="0" deleteRows="0" sort="0" autoFilter="0"/>
  <autoFilter ref="G1:G278" xr:uid="{00000000-0001-0000-1500-000000000000}"/>
  <mergeCells count="8">
    <mergeCell ref="I273:Q273"/>
    <mergeCell ref="I276:Q276"/>
    <mergeCell ref="A1:E1"/>
    <mergeCell ref="C270:E270"/>
    <mergeCell ref="A3:F3"/>
    <mergeCell ref="A273:F273"/>
    <mergeCell ref="A276:F276"/>
    <mergeCell ref="B2:F2"/>
  </mergeCells>
  <phoneticPr fontId="58" type="noConversion"/>
  <printOptions horizontalCentered="1"/>
  <pageMargins left="0.25" right="0.25" top="0.25" bottom="0.5" header="0.3" footer="0.3"/>
  <pageSetup fitToHeight="0" orientation="landscape" blackAndWhite="1" r:id="rId1"/>
  <headerFooter>
    <oddFooter>&amp;L&amp;F</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238DA6-561D-493E-A3B9-5535D625AC35}">
  <sheetPr>
    <pageSetUpPr fitToPage="1"/>
  </sheetPr>
  <dimension ref="A1:Q278"/>
  <sheetViews>
    <sheetView zoomScaleNormal="100" zoomScaleSheetLayoutView="100" workbookViewId="0">
      <selection activeCell="B6" sqref="B6"/>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v>1520</v>
      </c>
      <c r="B2" s="501" t="s">
        <v>313</v>
      </c>
      <c r="C2" s="501"/>
      <c r="D2" s="501"/>
      <c r="E2" s="501"/>
      <c r="F2" s="501"/>
      <c r="G2" s="45"/>
    </row>
    <row r="3" spans="1:9" ht="42" customHeight="1">
      <c r="A3" s="431" t="s">
        <v>311</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c r="B6" s="87"/>
      <c r="C6" s="87"/>
      <c r="D6" s="205"/>
      <c r="E6" s="87"/>
      <c r="F6" s="68">
        <f t="shared" ref="F6:F134" si="0">ROUND(+B6*D6*E6,2)</f>
        <v>0</v>
      </c>
      <c r="G6" s="89" t="s">
        <v>193</v>
      </c>
    </row>
    <row r="7" spans="1:9" s="89" customFormat="1">
      <c r="A7" s="351"/>
      <c r="B7" s="87"/>
      <c r="C7" s="87"/>
      <c r="D7" s="205"/>
      <c r="E7" s="87"/>
      <c r="F7" s="68">
        <f t="shared" si="0"/>
        <v>0</v>
      </c>
      <c r="G7" s="89" t="s">
        <v>193</v>
      </c>
    </row>
    <row r="8" spans="1:9" s="89" customFormat="1">
      <c r="A8" s="351"/>
      <c r="B8" s="87"/>
      <c r="C8" s="87"/>
      <c r="D8" s="205"/>
      <c r="E8" s="87"/>
      <c r="F8" s="68">
        <f t="shared" si="0"/>
        <v>0</v>
      </c>
      <c r="G8" s="89" t="s">
        <v>193</v>
      </c>
    </row>
    <row r="9" spans="1:9" s="89" customFormat="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si="0"/>
        <v>0</v>
      </c>
      <c r="G39" s="89" t="s">
        <v>193</v>
      </c>
    </row>
    <row r="40" spans="1:7" s="89" customFormat="1" hidden="1">
      <c r="A40" s="351"/>
      <c r="B40" s="87"/>
      <c r="C40" s="87"/>
      <c r="D40" s="205"/>
      <c r="E40" s="87"/>
      <c r="F40" s="68">
        <f t="shared" si="0"/>
        <v>0</v>
      </c>
      <c r="G40" s="89" t="s">
        <v>193</v>
      </c>
    </row>
    <row r="41" spans="1:7" s="89" customFormat="1" hidden="1">
      <c r="A41" s="351"/>
      <c r="B41" s="87"/>
      <c r="C41" s="87"/>
      <c r="D41" s="205"/>
      <c r="E41" s="87"/>
      <c r="F41" s="68">
        <f t="shared" si="0"/>
        <v>0</v>
      </c>
      <c r="G41" s="89" t="s">
        <v>193</v>
      </c>
    </row>
    <row r="42" spans="1:7" s="89" customFormat="1" hidden="1">
      <c r="A42" s="351"/>
      <c r="B42" s="87"/>
      <c r="C42" s="87"/>
      <c r="D42" s="205"/>
      <c r="E42" s="87"/>
      <c r="F42" s="68">
        <f t="shared" si="0"/>
        <v>0</v>
      </c>
      <c r="G42" s="89" t="s">
        <v>193</v>
      </c>
    </row>
    <row r="43" spans="1:7" s="89" customFormat="1" hidden="1">
      <c r="A43" s="351"/>
      <c r="B43" s="87"/>
      <c r="C43" s="87"/>
      <c r="D43" s="205"/>
      <c r="E43" s="87"/>
      <c r="F43" s="68">
        <f t="shared" si="0"/>
        <v>0</v>
      </c>
      <c r="G43" s="89" t="s">
        <v>193</v>
      </c>
    </row>
    <row r="44" spans="1:7" s="89" customFormat="1" hidden="1">
      <c r="A44" s="351"/>
      <c r="B44" s="87"/>
      <c r="C44" s="87"/>
      <c r="D44" s="205"/>
      <c r="E44" s="87"/>
      <c r="F44" s="68">
        <f t="shared" si="0"/>
        <v>0</v>
      </c>
      <c r="G44" s="89" t="s">
        <v>193</v>
      </c>
    </row>
    <row r="45" spans="1:7" s="89" customFormat="1" hidden="1">
      <c r="A45" s="351"/>
      <c r="B45" s="87"/>
      <c r="C45" s="87"/>
      <c r="D45" s="205"/>
      <c r="E45" s="87"/>
      <c r="F45" s="68">
        <f t="shared" si="0"/>
        <v>0</v>
      </c>
      <c r="G45" s="89" t="s">
        <v>193</v>
      </c>
    </row>
    <row r="46" spans="1:7" s="89" customFormat="1" hidden="1">
      <c r="A46" s="351"/>
      <c r="B46" s="87"/>
      <c r="C46" s="87"/>
      <c r="D46" s="205"/>
      <c r="E46" s="87"/>
      <c r="F46" s="68">
        <f t="shared" si="0"/>
        <v>0</v>
      </c>
      <c r="G46" s="89" t="s">
        <v>193</v>
      </c>
    </row>
    <row r="47" spans="1:7" s="89" customFormat="1" hidden="1">
      <c r="A47" s="351"/>
      <c r="B47" s="87"/>
      <c r="C47" s="87"/>
      <c r="D47" s="205"/>
      <c r="E47" s="87"/>
      <c r="F47" s="68">
        <f t="shared" si="0"/>
        <v>0</v>
      </c>
      <c r="G47" s="89" t="s">
        <v>193</v>
      </c>
    </row>
    <row r="48" spans="1:7" s="89" customFormat="1" hidden="1">
      <c r="A48" s="351"/>
      <c r="B48" s="87"/>
      <c r="C48" s="87"/>
      <c r="D48" s="205"/>
      <c r="E48" s="87"/>
      <c r="F48" s="68">
        <f t="shared" si="0"/>
        <v>0</v>
      </c>
      <c r="G48" s="89" t="s">
        <v>193</v>
      </c>
    </row>
    <row r="49" spans="1:7" s="89" customFormat="1" hidden="1">
      <c r="A49" s="351"/>
      <c r="B49" s="87"/>
      <c r="C49" s="87"/>
      <c r="D49" s="205"/>
      <c r="E49" s="87"/>
      <c r="F49" s="68">
        <f t="shared" si="0"/>
        <v>0</v>
      </c>
      <c r="G49" s="89" t="s">
        <v>193</v>
      </c>
    </row>
    <row r="50" spans="1:7" s="89" customFormat="1" hidden="1">
      <c r="A50" s="351"/>
      <c r="B50" s="87"/>
      <c r="C50" s="87"/>
      <c r="D50" s="205"/>
      <c r="E50" s="87"/>
      <c r="F50" s="68">
        <f t="shared" si="0"/>
        <v>0</v>
      </c>
      <c r="G50" s="89" t="s">
        <v>193</v>
      </c>
    </row>
    <row r="51" spans="1:7" s="89" customFormat="1" hidden="1">
      <c r="A51" s="351"/>
      <c r="B51" s="87"/>
      <c r="C51" s="87"/>
      <c r="D51" s="205"/>
      <c r="E51" s="87"/>
      <c r="F51" s="68">
        <f t="shared" si="0"/>
        <v>0</v>
      </c>
      <c r="G51" s="89" t="s">
        <v>193</v>
      </c>
    </row>
    <row r="52" spans="1:7" s="89" customFormat="1" hidden="1">
      <c r="A52" s="351"/>
      <c r="B52" s="87"/>
      <c r="C52" s="87"/>
      <c r="D52" s="205"/>
      <c r="E52" s="87"/>
      <c r="F52" s="68">
        <f t="shared" si="0"/>
        <v>0</v>
      </c>
      <c r="G52" s="89" t="s">
        <v>193</v>
      </c>
    </row>
    <row r="53" spans="1:7" s="89" customFormat="1" hidden="1">
      <c r="A53" s="351"/>
      <c r="B53" s="87"/>
      <c r="C53" s="87"/>
      <c r="D53" s="205"/>
      <c r="E53" s="87"/>
      <c r="F53" s="68">
        <f t="shared" si="0"/>
        <v>0</v>
      </c>
      <c r="G53" s="89" t="s">
        <v>193</v>
      </c>
    </row>
    <row r="54" spans="1:7" s="89" customFormat="1" hidden="1">
      <c r="A54" s="351"/>
      <c r="B54" s="87"/>
      <c r="C54" s="87"/>
      <c r="D54" s="205"/>
      <c r="E54" s="87"/>
      <c r="F54" s="68">
        <f t="shared" si="0"/>
        <v>0</v>
      </c>
      <c r="G54" s="89" t="s">
        <v>193</v>
      </c>
    </row>
    <row r="55" spans="1:7" s="89" customFormat="1" hidden="1">
      <c r="A55" s="351"/>
      <c r="B55" s="87"/>
      <c r="C55" s="87"/>
      <c r="D55" s="205"/>
      <c r="E55" s="87"/>
      <c r="F55" s="68">
        <f t="shared" si="0"/>
        <v>0</v>
      </c>
      <c r="G55" s="89" t="s">
        <v>193</v>
      </c>
    </row>
    <row r="56" spans="1:7" s="89" customFormat="1" hidden="1">
      <c r="A56" s="351"/>
      <c r="B56" s="87"/>
      <c r="C56" s="87"/>
      <c r="D56" s="205"/>
      <c r="E56" s="87"/>
      <c r="F56" s="68">
        <f t="shared" si="0"/>
        <v>0</v>
      </c>
      <c r="G56" s="89" t="s">
        <v>193</v>
      </c>
    </row>
    <row r="57" spans="1:7" s="89" customFormat="1" hidden="1">
      <c r="A57" s="351"/>
      <c r="B57" s="87"/>
      <c r="C57" s="87"/>
      <c r="D57" s="205"/>
      <c r="E57" s="87"/>
      <c r="F57" s="68">
        <f t="shared" si="0"/>
        <v>0</v>
      </c>
      <c r="G57" s="89" t="s">
        <v>193</v>
      </c>
    </row>
    <row r="58" spans="1:7" s="89" customFormat="1" hidden="1">
      <c r="A58" s="351"/>
      <c r="B58" s="87"/>
      <c r="C58" s="87"/>
      <c r="D58" s="205"/>
      <c r="E58" s="87"/>
      <c r="F58" s="68">
        <f t="shared" si="0"/>
        <v>0</v>
      </c>
      <c r="G58" s="89" t="s">
        <v>193</v>
      </c>
    </row>
    <row r="59" spans="1:7" s="89" customFormat="1" hidden="1">
      <c r="A59" s="351"/>
      <c r="B59" s="87"/>
      <c r="C59" s="87"/>
      <c r="D59" s="205"/>
      <c r="E59" s="87"/>
      <c r="F59" s="68">
        <f t="shared" si="0"/>
        <v>0</v>
      </c>
      <c r="G59" s="89" t="s">
        <v>193</v>
      </c>
    </row>
    <row r="60" spans="1:7" s="89" customFormat="1" hidden="1">
      <c r="A60" s="351"/>
      <c r="B60" s="87"/>
      <c r="C60" s="87"/>
      <c r="D60" s="205"/>
      <c r="E60" s="87"/>
      <c r="F60" s="68">
        <f t="shared" si="0"/>
        <v>0</v>
      </c>
      <c r="G60" s="89" t="s">
        <v>193</v>
      </c>
    </row>
    <row r="61" spans="1:7" s="89" customFormat="1" hidden="1">
      <c r="A61" s="351"/>
      <c r="B61" s="87"/>
      <c r="C61" s="87"/>
      <c r="D61" s="205"/>
      <c r="E61" s="87"/>
      <c r="F61" s="68">
        <f t="shared" si="0"/>
        <v>0</v>
      </c>
      <c r="G61" s="89" t="s">
        <v>193</v>
      </c>
    </row>
    <row r="62" spans="1:7" s="89" customFormat="1" hidden="1">
      <c r="A62" s="351"/>
      <c r="B62" s="87"/>
      <c r="C62" s="87"/>
      <c r="D62" s="205"/>
      <c r="E62" s="87"/>
      <c r="F62" s="68">
        <f t="shared" si="0"/>
        <v>0</v>
      </c>
      <c r="G62" s="89" t="s">
        <v>193</v>
      </c>
    </row>
    <row r="63" spans="1:7" s="89" customFormat="1" hidden="1">
      <c r="A63" s="351"/>
      <c r="B63" s="87"/>
      <c r="C63" s="87"/>
      <c r="D63" s="205"/>
      <c r="E63" s="87"/>
      <c r="F63" s="68">
        <f t="shared" si="0"/>
        <v>0</v>
      </c>
      <c r="G63" s="89" t="s">
        <v>193</v>
      </c>
    </row>
    <row r="64" spans="1:7" s="89" customFormat="1" hidden="1">
      <c r="A64" s="351"/>
      <c r="B64" s="87"/>
      <c r="C64" s="87"/>
      <c r="D64" s="205"/>
      <c r="E64" s="87"/>
      <c r="F64" s="68">
        <f t="shared" si="0"/>
        <v>0</v>
      </c>
      <c r="G64" s="89" t="s">
        <v>193</v>
      </c>
    </row>
    <row r="65" spans="1:7" s="89" customFormat="1" hidden="1">
      <c r="A65" s="351"/>
      <c r="B65" s="87"/>
      <c r="C65" s="87"/>
      <c r="D65" s="205"/>
      <c r="E65" s="87"/>
      <c r="F65" s="68">
        <f t="shared" si="0"/>
        <v>0</v>
      </c>
      <c r="G65" s="89" t="s">
        <v>193</v>
      </c>
    </row>
    <row r="66" spans="1:7" s="89" customFormat="1" hidden="1">
      <c r="A66" s="351"/>
      <c r="B66" s="87"/>
      <c r="C66" s="87"/>
      <c r="D66" s="205"/>
      <c r="E66" s="87"/>
      <c r="F66" s="68">
        <f t="shared" si="0"/>
        <v>0</v>
      </c>
      <c r="G66" s="89" t="s">
        <v>193</v>
      </c>
    </row>
    <row r="67" spans="1:7" s="89" customFormat="1" hidden="1">
      <c r="A67" s="351"/>
      <c r="B67" s="87"/>
      <c r="C67" s="87"/>
      <c r="D67" s="205"/>
      <c r="E67" s="87"/>
      <c r="F67" s="68">
        <f t="shared" si="0"/>
        <v>0</v>
      </c>
      <c r="G67" s="89" t="s">
        <v>193</v>
      </c>
    </row>
    <row r="68" spans="1:7" s="89" customFormat="1" hidden="1">
      <c r="A68" s="351"/>
      <c r="B68" s="87"/>
      <c r="C68" s="87"/>
      <c r="D68" s="205"/>
      <c r="E68" s="87"/>
      <c r="F68" s="68">
        <f t="shared" si="0"/>
        <v>0</v>
      </c>
      <c r="G68" s="89" t="s">
        <v>193</v>
      </c>
    </row>
    <row r="69" spans="1:7" s="89" customFormat="1" hidden="1">
      <c r="A69" s="351"/>
      <c r="B69" s="87"/>
      <c r="C69" s="87"/>
      <c r="D69" s="205"/>
      <c r="E69" s="87"/>
      <c r="F69" s="68">
        <f t="shared" si="0"/>
        <v>0</v>
      </c>
      <c r="G69" s="89" t="s">
        <v>193</v>
      </c>
    </row>
    <row r="70" spans="1:7" s="89" customFormat="1" hidden="1">
      <c r="A70" s="351"/>
      <c r="B70" s="87"/>
      <c r="C70" s="87"/>
      <c r="D70" s="205"/>
      <c r="E70" s="87"/>
      <c r="F70" s="68">
        <f t="shared" si="0"/>
        <v>0</v>
      </c>
      <c r="G70" s="89" t="s">
        <v>193</v>
      </c>
    </row>
    <row r="71" spans="1:7" s="89" customFormat="1" hidden="1">
      <c r="A71" s="351"/>
      <c r="B71" s="87"/>
      <c r="C71" s="87"/>
      <c r="D71" s="205"/>
      <c r="E71" s="87"/>
      <c r="F71" s="68">
        <f t="shared" si="0"/>
        <v>0</v>
      </c>
      <c r="G71" s="89" t="s">
        <v>193</v>
      </c>
    </row>
    <row r="72" spans="1:7" s="89" customFormat="1" hidden="1">
      <c r="A72" s="351"/>
      <c r="B72" s="87"/>
      <c r="C72" s="87"/>
      <c r="D72" s="205"/>
      <c r="E72" s="87"/>
      <c r="F72" s="68">
        <f t="shared" si="0"/>
        <v>0</v>
      </c>
      <c r="G72" s="89" t="s">
        <v>193</v>
      </c>
    </row>
    <row r="73" spans="1:7" s="89" customFormat="1" hidden="1">
      <c r="A73" s="351"/>
      <c r="B73" s="87"/>
      <c r="C73" s="87"/>
      <c r="D73" s="205"/>
      <c r="E73" s="87"/>
      <c r="F73" s="68">
        <f t="shared" si="0"/>
        <v>0</v>
      </c>
      <c r="G73" s="89" t="s">
        <v>193</v>
      </c>
    </row>
    <row r="74" spans="1:7" s="89" customFormat="1" hidden="1">
      <c r="A74" s="351"/>
      <c r="B74" s="87"/>
      <c r="C74" s="87"/>
      <c r="D74" s="205"/>
      <c r="E74" s="87"/>
      <c r="F74" s="68">
        <f t="shared" si="0"/>
        <v>0</v>
      </c>
      <c r="G74" s="89" t="s">
        <v>193</v>
      </c>
    </row>
    <row r="75" spans="1:7" s="89" customFormat="1" hidden="1">
      <c r="A75" s="351"/>
      <c r="B75" s="87"/>
      <c r="C75" s="87"/>
      <c r="D75" s="205"/>
      <c r="E75" s="87"/>
      <c r="F75" s="68">
        <f t="shared" si="0"/>
        <v>0</v>
      </c>
      <c r="G75" s="89" t="s">
        <v>193</v>
      </c>
    </row>
    <row r="76" spans="1:7" s="89" customFormat="1" hidden="1">
      <c r="A76" s="351"/>
      <c r="B76" s="87"/>
      <c r="C76" s="87"/>
      <c r="D76" s="205"/>
      <c r="E76" s="87"/>
      <c r="F76" s="68">
        <f t="shared" si="0"/>
        <v>0</v>
      </c>
      <c r="G76" s="89" t="s">
        <v>193</v>
      </c>
    </row>
    <row r="77" spans="1:7" s="89" customFormat="1" hidden="1">
      <c r="A77" s="351"/>
      <c r="B77" s="87"/>
      <c r="C77" s="87"/>
      <c r="D77" s="205"/>
      <c r="E77" s="87"/>
      <c r="F77" s="68">
        <f t="shared" si="0"/>
        <v>0</v>
      </c>
      <c r="G77" s="89" t="s">
        <v>193</v>
      </c>
    </row>
    <row r="78" spans="1:7" s="89" customFormat="1" hidden="1">
      <c r="A78" s="351"/>
      <c r="B78" s="87"/>
      <c r="C78" s="87"/>
      <c r="D78" s="205"/>
      <c r="E78" s="87"/>
      <c r="F78" s="68">
        <f t="shared" si="0"/>
        <v>0</v>
      </c>
      <c r="G78" s="89" t="s">
        <v>193</v>
      </c>
    </row>
    <row r="79" spans="1:7" s="89" customFormat="1" hidden="1">
      <c r="A79" s="351"/>
      <c r="B79" s="87"/>
      <c r="C79" s="87"/>
      <c r="D79" s="205"/>
      <c r="E79" s="87"/>
      <c r="F79" s="68">
        <f t="shared" si="0"/>
        <v>0</v>
      </c>
      <c r="G79" s="89" t="s">
        <v>193</v>
      </c>
    </row>
    <row r="80" spans="1:7" s="89" customFormat="1" hidden="1">
      <c r="A80" s="351"/>
      <c r="B80" s="87"/>
      <c r="C80" s="87"/>
      <c r="D80" s="205"/>
      <c r="E80" s="87"/>
      <c r="F80" s="68">
        <f t="shared" si="0"/>
        <v>0</v>
      </c>
      <c r="G80" s="89" t="s">
        <v>193</v>
      </c>
    </row>
    <row r="81" spans="1:7" s="89" customFormat="1" hidden="1">
      <c r="A81" s="351"/>
      <c r="B81" s="87"/>
      <c r="C81" s="87"/>
      <c r="D81" s="205"/>
      <c r="E81" s="87"/>
      <c r="F81" s="68">
        <f t="shared" si="0"/>
        <v>0</v>
      </c>
      <c r="G81" s="89" t="s">
        <v>193</v>
      </c>
    </row>
    <row r="82" spans="1:7" s="89" customFormat="1" hidden="1">
      <c r="A82" s="351"/>
      <c r="B82" s="87"/>
      <c r="C82" s="87"/>
      <c r="D82" s="205"/>
      <c r="E82" s="87"/>
      <c r="F82" s="68">
        <f t="shared" si="0"/>
        <v>0</v>
      </c>
      <c r="G82" s="89" t="s">
        <v>193</v>
      </c>
    </row>
    <row r="83" spans="1:7" s="89" customFormat="1" hidden="1">
      <c r="A83" s="351"/>
      <c r="B83" s="87"/>
      <c r="C83" s="87"/>
      <c r="D83" s="205"/>
      <c r="E83" s="87"/>
      <c r="F83" s="68">
        <f t="shared" si="0"/>
        <v>0</v>
      </c>
      <c r="G83" s="89" t="s">
        <v>193</v>
      </c>
    </row>
    <row r="84" spans="1:7" s="89" customFormat="1" hidden="1">
      <c r="A84" s="351"/>
      <c r="B84" s="87"/>
      <c r="C84" s="87"/>
      <c r="D84" s="205"/>
      <c r="E84" s="87"/>
      <c r="F84" s="68">
        <f t="shared" si="0"/>
        <v>0</v>
      </c>
      <c r="G84" s="89" t="s">
        <v>193</v>
      </c>
    </row>
    <row r="85" spans="1:7" s="89" customFormat="1" hidden="1">
      <c r="A85" s="351"/>
      <c r="B85" s="87"/>
      <c r="C85" s="87"/>
      <c r="D85" s="205"/>
      <c r="E85" s="87"/>
      <c r="F85" s="68">
        <f t="shared" si="0"/>
        <v>0</v>
      </c>
      <c r="G85" s="89" t="s">
        <v>193</v>
      </c>
    </row>
    <row r="86" spans="1:7" s="89" customFormat="1" hidden="1">
      <c r="A86" s="351"/>
      <c r="B86" s="87"/>
      <c r="C86" s="87"/>
      <c r="D86" s="205"/>
      <c r="E86" s="87"/>
      <c r="F86" s="68">
        <f t="shared" si="0"/>
        <v>0</v>
      </c>
      <c r="G86" s="89" t="s">
        <v>193</v>
      </c>
    </row>
    <row r="87" spans="1:7" s="89" customFormat="1" hidden="1">
      <c r="A87" s="351"/>
      <c r="B87" s="87"/>
      <c r="C87" s="87"/>
      <c r="D87" s="205"/>
      <c r="E87" s="87"/>
      <c r="F87" s="68">
        <f t="shared" si="0"/>
        <v>0</v>
      </c>
      <c r="G87" s="89" t="s">
        <v>193</v>
      </c>
    </row>
    <row r="88" spans="1:7" s="89" customFormat="1" hidden="1">
      <c r="A88" s="351"/>
      <c r="B88" s="87"/>
      <c r="C88" s="87"/>
      <c r="D88" s="205"/>
      <c r="E88" s="87"/>
      <c r="F88" s="68">
        <f t="shared" si="0"/>
        <v>0</v>
      </c>
      <c r="G88" s="89" t="s">
        <v>193</v>
      </c>
    </row>
    <row r="89" spans="1:7" s="89" customFormat="1" hidden="1">
      <c r="A89" s="351"/>
      <c r="B89" s="87"/>
      <c r="C89" s="87"/>
      <c r="D89" s="205"/>
      <c r="E89" s="87"/>
      <c r="F89" s="68">
        <f t="shared" si="0"/>
        <v>0</v>
      </c>
      <c r="G89" s="89" t="s">
        <v>193</v>
      </c>
    </row>
    <row r="90" spans="1:7" s="89" customFormat="1" hidden="1">
      <c r="A90" s="351"/>
      <c r="B90" s="87"/>
      <c r="C90" s="87"/>
      <c r="D90" s="205"/>
      <c r="E90" s="87"/>
      <c r="F90" s="68">
        <f t="shared" si="0"/>
        <v>0</v>
      </c>
      <c r="G90" s="89" t="s">
        <v>193</v>
      </c>
    </row>
    <row r="91" spans="1:7" s="89" customFormat="1" hidden="1">
      <c r="A91" s="351"/>
      <c r="B91" s="87"/>
      <c r="C91" s="87"/>
      <c r="D91" s="205"/>
      <c r="E91" s="87"/>
      <c r="F91" s="68">
        <f t="shared" si="0"/>
        <v>0</v>
      </c>
      <c r="G91" s="89" t="s">
        <v>193</v>
      </c>
    </row>
    <row r="92" spans="1:7" s="89" customFormat="1" hidden="1">
      <c r="A92" s="351"/>
      <c r="B92" s="87"/>
      <c r="C92" s="87"/>
      <c r="D92" s="205"/>
      <c r="E92" s="87"/>
      <c r="F92" s="68">
        <f t="shared" si="0"/>
        <v>0</v>
      </c>
      <c r="G92" s="89" t="s">
        <v>193</v>
      </c>
    </row>
    <row r="93" spans="1:7" s="89" customFormat="1" hidden="1">
      <c r="A93" s="351"/>
      <c r="B93" s="87"/>
      <c r="C93" s="87"/>
      <c r="D93" s="205"/>
      <c r="E93" s="87"/>
      <c r="F93" s="68">
        <f t="shared" si="0"/>
        <v>0</v>
      </c>
      <c r="G93" s="89" t="s">
        <v>193</v>
      </c>
    </row>
    <row r="94" spans="1:7" s="89" customFormat="1" hidden="1">
      <c r="A94" s="351"/>
      <c r="B94" s="87"/>
      <c r="C94" s="87"/>
      <c r="D94" s="205"/>
      <c r="E94" s="87"/>
      <c r="F94" s="68">
        <f t="shared" si="0"/>
        <v>0</v>
      </c>
      <c r="G94" s="89" t="s">
        <v>193</v>
      </c>
    </row>
    <row r="95" spans="1:7" s="89" customFormat="1" hidden="1">
      <c r="A95" s="351"/>
      <c r="B95" s="87"/>
      <c r="C95" s="87"/>
      <c r="D95" s="205"/>
      <c r="E95" s="87"/>
      <c r="F95" s="68">
        <f t="shared" si="0"/>
        <v>0</v>
      </c>
      <c r="G95" s="89" t="s">
        <v>193</v>
      </c>
    </row>
    <row r="96" spans="1:7" s="89" customFormat="1" hidden="1">
      <c r="A96" s="351"/>
      <c r="B96" s="87"/>
      <c r="C96" s="87"/>
      <c r="D96" s="205"/>
      <c r="E96" s="87"/>
      <c r="F96" s="68">
        <f t="shared" si="0"/>
        <v>0</v>
      </c>
      <c r="G96" s="89" t="s">
        <v>193</v>
      </c>
    </row>
    <row r="97" spans="1:7" s="89" customFormat="1" hidden="1">
      <c r="A97" s="351"/>
      <c r="B97" s="87"/>
      <c r="C97" s="87"/>
      <c r="D97" s="205"/>
      <c r="E97" s="87"/>
      <c r="F97" s="68">
        <f t="shared" si="0"/>
        <v>0</v>
      </c>
      <c r="G97" s="89" t="s">
        <v>193</v>
      </c>
    </row>
    <row r="98" spans="1:7" s="89" customFormat="1" hidden="1">
      <c r="A98" s="351"/>
      <c r="B98" s="87"/>
      <c r="C98" s="87"/>
      <c r="D98" s="205"/>
      <c r="E98" s="87"/>
      <c r="F98" s="68">
        <f t="shared" si="0"/>
        <v>0</v>
      </c>
      <c r="G98" s="89" t="s">
        <v>193</v>
      </c>
    </row>
    <row r="99" spans="1:7" s="89" customFormat="1" hidden="1">
      <c r="A99" s="351"/>
      <c r="B99" s="87"/>
      <c r="C99" s="87"/>
      <c r="D99" s="205"/>
      <c r="E99" s="87"/>
      <c r="F99" s="68">
        <f t="shared" si="0"/>
        <v>0</v>
      </c>
      <c r="G99" s="89" t="s">
        <v>193</v>
      </c>
    </row>
    <row r="100" spans="1:7" s="89" customFormat="1" hidden="1">
      <c r="A100" s="351"/>
      <c r="B100" s="87"/>
      <c r="C100" s="87"/>
      <c r="D100" s="205"/>
      <c r="E100" s="87"/>
      <c r="F100" s="68">
        <f t="shared" si="0"/>
        <v>0</v>
      </c>
      <c r="G100" s="89" t="s">
        <v>193</v>
      </c>
    </row>
    <row r="101" spans="1:7" s="89" customFormat="1" hidden="1">
      <c r="A101" s="351"/>
      <c r="B101" s="87"/>
      <c r="C101" s="87"/>
      <c r="D101" s="205"/>
      <c r="E101" s="87"/>
      <c r="F101" s="68">
        <f t="shared" si="0"/>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si="0"/>
        <v>0</v>
      </c>
      <c r="G111" s="89" t="s">
        <v>193</v>
      </c>
    </row>
    <row r="112" spans="1:7" s="89" customFormat="1" hidden="1">
      <c r="A112" s="351"/>
      <c r="B112" s="87"/>
      <c r="C112" s="87"/>
      <c r="D112" s="205"/>
      <c r="E112" s="87"/>
      <c r="F112" s="68">
        <f t="shared" si="0"/>
        <v>0</v>
      </c>
      <c r="G112" s="89" t="s">
        <v>193</v>
      </c>
    </row>
    <row r="113" spans="1:7" s="89" customFormat="1" hidden="1">
      <c r="A113" s="351"/>
      <c r="B113" s="87"/>
      <c r="C113" s="87"/>
      <c r="D113" s="205"/>
      <c r="E113" s="87"/>
      <c r="F113" s="68">
        <f t="shared" si="0"/>
        <v>0</v>
      </c>
      <c r="G113" s="89" t="s">
        <v>193</v>
      </c>
    </row>
    <row r="114" spans="1:7" s="89" customFormat="1" hidden="1">
      <c r="A114" s="351"/>
      <c r="B114" s="87"/>
      <c r="C114" s="87"/>
      <c r="D114" s="205"/>
      <c r="E114" s="87"/>
      <c r="F114" s="68">
        <f t="shared" si="0"/>
        <v>0</v>
      </c>
      <c r="G114" s="89" t="s">
        <v>193</v>
      </c>
    </row>
    <row r="115" spans="1:7" s="89" customFormat="1" hidden="1">
      <c r="A115" s="351"/>
      <c r="B115" s="87"/>
      <c r="C115" s="87"/>
      <c r="D115" s="205"/>
      <c r="E115" s="87"/>
      <c r="F115" s="68">
        <f t="shared" si="0"/>
        <v>0</v>
      </c>
      <c r="G115" s="89" t="s">
        <v>193</v>
      </c>
    </row>
    <row r="116" spans="1:7" s="89" customFormat="1" hidden="1">
      <c r="A116" s="351"/>
      <c r="B116" s="87"/>
      <c r="C116" s="87"/>
      <c r="D116" s="205"/>
      <c r="E116" s="87"/>
      <c r="F116" s="68">
        <f t="shared" si="0"/>
        <v>0</v>
      </c>
      <c r="G116" s="89" t="s">
        <v>193</v>
      </c>
    </row>
    <row r="117" spans="1:7" s="89" customFormat="1" hidden="1">
      <c r="A117" s="351"/>
      <c r="B117" s="87"/>
      <c r="C117" s="87"/>
      <c r="D117" s="205"/>
      <c r="E117" s="87"/>
      <c r="F117" s="68">
        <f t="shared" si="0"/>
        <v>0</v>
      </c>
      <c r="G117" s="89" t="s">
        <v>193</v>
      </c>
    </row>
    <row r="118" spans="1:7" s="89" customFormat="1" hidden="1">
      <c r="A118" s="351"/>
      <c r="B118" s="87"/>
      <c r="C118" s="87"/>
      <c r="D118" s="205"/>
      <c r="E118" s="87"/>
      <c r="F118" s="68">
        <f t="shared" si="0"/>
        <v>0</v>
      </c>
      <c r="G118" s="89" t="s">
        <v>193</v>
      </c>
    </row>
    <row r="119" spans="1:7" s="89" customFormat="1" hidden="1">
      <c r="A119" s="351"/>
      <c r="B119" s="87"/>
      <c r="C119" s="87"/>
      <c r="D119" s="205"/>
      <c r="E119" s="87"/>
      <c r="F119" s="68">
        <f t="shared" si="0"/>
        <v>0</v>
      </c>
      <c r="G119" s="89" t="s">
        <v>193</v>
      </c>
    </row>
    <row r="120" spans="1:7" s="89" customFormat="1" hidden="1">
      <c r="A120" s="351"/>
      <c r="B120" s="87"/>
      <c r="C120" s="87"/>
      <c r="D120" s="205"/>
      <c r="E120" s="87"/>
      <c r="F120" s="68">
        <f t="shared" si="0"/>
        <v>0</v>
      </c>
      <c r="G120" s="89" t="s">
        <v>193</v>
      </c>
    </row>
    <row r="121" spans="1:7" s="89" customFormat="1" hidden="1">
      <c r="A121" s="351"/>
      <c r="B121" s="87"/>
      <c r="C121" s="87"/>
      <c r="D121" s="205"/>
      <c r="E121" s="87"/>
      <c r="F121" s="68">
        <f t="shared" si="0"/>
        <v>0</v>
      </c>
      <c r="G121" s="89" t="s">
        <v>193</v>
      </c>
    </row>
    <row r="122" spans="1:7" s="89" customFormat="1" hidden="1">
      <c r="A122" s="351"/>
      <c r="B122" s="87"/>
      <c r="C122" s="87"/>
      <c r="D122" s="205"/>
      <c r="E122" s="87"/>
      <c r="F122" s="68">
        <f t="shared" si="0"/>
        <v>0</v>
      </c>
      <c r="G122" s="89" t="s">
        <v>193</v>
      </c>
    </row>
    <row r="123" spans="1:7" s="89" customFormat="1" hidden="1">
      <c r="A123" s="351"/>
      <c r="B123" s="87"/>
      <c r="C123" s="87"/>
      <c r="D123" s="205"/>
      <c r="E123" s="87"/>
      <c r="F123" s="68">
        <f t="shared" si="0"/>
        <v>0</v>
      </c>
      <c r="G123" s="89" t="s">
        <v>193</v>
      </c>
    </row>
    <row r="124" spans="1:7" s="89" customFormat="1" hidden="1">
      <c r="A124" s="351"/>
      <c r="B124" s="87"/>
      <c r="C124" s="87"/>
      <c r="D124" s="205"/>
      <c r="E124" s="87"/>
      <c r="F124" s="68">
        <f t="shared" si="0"/>
        <v>0</v>
      </c>
      <c r="G124" s="89" t="s">
        <v>193</v>
      </c>
    </row>
    <row r="125" spans="1:7" s="89" customFormat="1" hidden="1">
      <c r="A125" s="351"/>
      <c r="B125" s="87"/>
      <c r="C125" s="87"/>
      <c r="D125" s="205"/>
      <c r="E125" s="87"/>
      <c r="F125" s="68">
        <f t="shared" si="0"/>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si="0"/>
        <v>0</v>
      </c>
      <c r="G129" s="89" t="s">
        <v>193</v>
      </c>
    </row>
    <row r="130" spans="1:9" s="89" customFormat="1" hidden="1">
      <c r="A130" s="351"/>
      <c r="B130" s="87"/>
      <c r="C130" s="87"/>
      <c r="D130" s="205"/>
      <c r="E130" s="87"/>
      <c r="F130" s="68">
        <f t="shared" si="0"/>
        <v>0</v>
      </c>
      <c r="G130" s="89" t="s">
        <v>193</v>
      </c>
    </row>
    <row r="131" spans="1:9" s="89" customFormat="1" hidden="1">
      <c r="A131" s="351"/>
      <c r="B131" s="87"/>
      <c r="C131" s="87"/>
      <c r="D131" s="205"/>
      <c r="E131" s="87"/>
      <c r="F131" s="68">
        <f t="shared" si="0"/>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c r="B135" s="87"/>
      <c r="C135" s="87"/>
      <c r="D135" s="205"/>
      <c r="E135" s="87"/>
      <c r="F135" s="215">
        <f>ROUND(+B135*D135*E135,2)</f>
        <v>0</v>
      </c>
      <c r="G135" s="89" t="s">
        <v>193</v>
      </c>
    </row>
    <row r="136" spans="1:9" s="89" customFormat="1">
      <c r="A136" s="351"/>
      <c r="B136" s="78"/>
      <c r="C136" s="78"/>
      <c r="D136" s="116"/>
      <c r="E136" s="170" t="s">
        <v>194</v>
      </c>
      <c r="F136" s="171">
        <f>ROUND(SUBTOTAL(109,F6:F135),2)</f>
        <v>0</v>
      </c>
      <c r="G136" s="89" t="s">
        <v>193</v>
      </c>
      <c r="I136" s="349" t="s">
        <v>210</v>
      </c>
    </row>
    <row r="137" spans="1:9" s="89" customFormat="1">
      <c r="A137" s="351"/>
      <c r="B137" s="78"/>
      <c r="C137" s="78"/>
      <c r="D137" s="116"/>
      <c r="E137" s="78"/>
      <c r="F137" s="216"/>
      <c r="G137" s="89" t="s">
        <v>196</v>
      </c>
    </row>
    <row r="138" spans="1:9" s="89" customFormat="1">
      <c r="A138" s="351"/>
      <c r="B138" s="87"/>
      <c r="C138" s="87"/>
      <c r="D138" s="205"/>
      <c r="E138" s="87"/>
      <c r="F138" s="68">
        <f>ROUND(+B138*D138*E138,2)</f>
        <v>0</v>
      </c>
      <c r="G138" s="89" t="s">
        <v>196</v>
      </c>
    </row>
    <row r="139" spans="1:9" s="89" customFormat="1">
      <c r="A139" s="351"/>
      <c r="B139" s="87"/>
      <c r="C139" s="87"/>
      <c r="D139" s="205"/>
      <c r="E139" s="87"/>
      <c r="F139" s="68">
        <f t="shared" ref="F139:F266" si="1">ROUND(+B139*D139*E139,2)</f>
        <v>0</v>
      </c>
      <c r="G139" s="89" t="s">
        <v>196</v>
      </c>
    </row>
    <row r="140" spans="1:9" s="89" customFormat="1">
      <c r="A140" s="351"/>
      <c r="B140" s="87"/>
      <c r="C140" s="87"/>
      <c r="D140" s="205"/>
      <c r="E140" s="87"/>
      <c r="F140" s="68">
        <f t="shared" si="1"/>
        <v>0</v>
      </c>
      <c r="G140" s="89" t="s">
        <v>196</v>
      </c>
    </row>
    <row r="141" spans="1:9" s="89" customFormat="1">
      <c r="A141" s="351"/>
      <c r="B141" s="87"/>
      <c r="C141" s="87"/>
      <c r="D141" s="205"/>
      <c r="E141" s="87"/>
      <c r="F141" s="68">
        <f t="shared" si="1"/>
        <v>0</v>
      </c>
      <c r="G141" s="89" t="s">
        <v>196</v>
      </c>
    </row>
    <row r="142" spans="1:9" s="89" customFormat="1" hidden="1">
      <c r="A142" s="351"/>
      <c r="B142" s="87"/>
      <c r="C142" s="87"/>
      <c r="D142" s="205"/>
      <c r="E142" s="87"/>
      <c r="F142" s="68">
        <f t="shared" si="1"/>
        <v>0</v>
      </c>
      <c r="G142" s="89" t="s">
        <v>196</v>
      </c>
    </row>
    <row r="143" spans="1:9" s="89" customFormat="1" hidden="1">
      <c r="A143" s="351"/>
      <c r="B143" s="87"/>
      <c r="C143" s="87"/>
      <c r="D143" s="205"/>
      <c r="E143" s="87"/>
      <c r="F143" s="68">
        <f t="shared" si="1"/>
        <v>0</v>
      </c>
      <c r="G143" s="89" t="s">
        <v>196</v>
      </c>
    </row>
    <row r="144" spans="1:9" s="89" customFormat="1" hidden="1">
      <c r="A144" s="351"/>
      <c r="B144" s="87"/>
      <c r="C144" s="87"/>
      <c r="D144" s="205"/>
      <c r="E144" s="87"/>
      <c r="F144" s="68">
        <f t="shared" si="1"/>
        <v>0</v>
      </c>
      <c r="G144" s="89" t="s">
        <v>196</v>
      </c>
    </row>
    <row r="145" spans="1:7" s="89" customFormat="1" hidden="1">
      <c r="A145" s="351"/>
      <c r="B145" s="87"/>
      <c r="C145" s="87"/>
      <c r="D145" s="205"/>
      <c r="E145" s="87"/>
      <c r="F145" s="68">
        <f t="shared" si="1"/>
        <v>0</v>
      </c>
      <c r="G145" s="89" t="s">
        <v>196</v>
      </c>
    </row>
    <row r="146" spans="1:7" s="89" customFormat="1" hidden="1">
      <c r="A146" s="351"/>
      <c r="B146" s="87"/>
      <c r="C146" s="87"/>
      <c r="D146" s="205"/>
      <c r="E146" s="87"/>
      <c r="F146" s="68">
        <f t="shared" si="1"/>
        <v>0</v>
      </c>
      <c r="G146" s="89" t="s">
        <v>196</v>
      </c>
    </row>
    <row r="147" spans="1:7" s="89" customFormat="1" hidden="1">
      <c r="A147" s="351"/>
      <c r="B147" s="87"/>
      <c r="C147" s="87"/>
      <c r="D147" s="205"/>
      <c r="E147" s="87"/>
      <c r="F147" s="68">
        <f t="shared" si="1"/>
        <v>0</v>
      </c>
      <c r="G147" s="89" t="s">
        <v>196</v>
      </c>
    </row>
    <row r="148" spans="1:7" s="89" customFormat="1" hidden="1">
      <c r="A148" s="351"/>
      <c r="B148" s="87"/>
      <c r="C148" s="87"/>
      <c r="D148" s="205"/>
      <c r="E148" s="87"/>
      <c r="F148" s="68">
        <f t="shared" si="1"/>
        <v>0</v>
      </c>
      <c r="G148" s="89" t="s">
        <v>196</v>
      </c>
    </row>
    <row r="149" spans="1:7" s="89" customFormat="1" hidden="1">
      <c r="A149" s="351"/>
      <c r="B149" s="87"/>
      <c r="C149" s="87"/>
      <c r="D149" s="205"/>
      <c r="E149" s="87"/>
      <c r="F149" s="68">
        <f t="shared" si="1"/>
        <v>0</v>
      </c>
      <c r="G149" s="89" t="s">
        <v>196</v>
      </c>
    </row>
    <row r="150" spans="1:7" s="89" customFormat="1" hidden="1">
      <c r="A150" s="351"/>
      <c r="B150" s="87"/>
      <c r="C150" s="87"/>
      <c r="D150" s="205"/>
      <c r="E150" s="87"/>
      <c r="F150" s="68">
        <f t="shared" si="1"/>
        <v>0</v>
      </c>
      <c r="G150" s="89" t="s">
        <v>196</v>
      </c>
    </row>
    <row r="151" spans="1:7" s="89" customFormat="1" hidden="1">
      <c r="A151" s="351"/>
      <c r="B151" s="87"/>
      <c r="C151" s="87"/>
      <c r="D151" s="205"/>
      <c r="E151" s="87"/>
      <c r="F151" s="68">
        <f t="shared" si="1"/>
        <v>0</v>
      </c>
      <c r="G151" s="89" t="s">
        <v>196</v>
      </c>
    </row>
    <row r="152" spans="1:7" s="89" customFormat="1" hidden="1">
      <c r="A152" s="351"/>
      <c r="B152" s="87"/>
      <c r="C152" s="87"/>
      <c r="D152" s="205"/>
      <c r="E152" s="87"/>
      <c r="F152" s="68">
        <f t="shared" si="1"/>
        <v>0</v>
      </c>
      <c r="G152" s="89" t="s">
        <v>196</v>
      </c>
    </row>
    <row r="153" spans="1:7" s="89" customFormat="1" hidden="1">
      <c r="A153" s="351"/>
      <c r="B153" s="87"/>
      <c r="C153" s="87"/>
      <c r="D153" s="205"/>
      <c r="E153" s="87"/>
      <c r="F153" s="68">
        <f t="shared" si="1"/>
        <v>0</v>
      </c>
      <c r="G153" s="89" t="s">
        <v>196</v>
      </c>
    </row>
    <row r="154" spans="1:7" s="89" customFormat="1" hidden="1">
      <c r="A154" s="351"/>
      <c r="B154" s="87"/>
      <c r="C154" s="87"/>
      <c r="D154" s="205"/>
      <c r="E154" s="87"/>
      <c r="F154" s="68">
        <f t="shared" si="1"/>
        <v>0</v>
      </c>
      <c r="G154" s="89" t="s">
        <v>196</v>
      </c>
    </row>
    <row r="155" spans="1:7" s="89" customFormat="1" hidden="1">
      <c r="A155" s="351"/>
      <c r="B155" s="87"/>
      <c r="C155" s="87"/>
      <c r="D155" s="205"/>
      <c r="E155" s="87"/>
      <c r="F155" s="68">
        <f t="shared" si="1"/>
        <v>0</v>
      </c>
      <c r="G155" s="89" t="s">
        <v>196</v>
      </c>
    </row>
    <row r="156" spans="1:7" s="89" customFormat="1" hidden="1">
      <c r="A156" s="351"/>
      <c r="B156" s="87"/>
      <c r="C156" s="87"/>
      <c r="D156" s="205"/>
      <c r="E156" s="87"/>
      <c r="F156" s="68">
        <f t="shared" si="1"/>
        <v>0</v>
      </c>
      <c r="G156" s="89" t="s">
        <v>196</v>
      </c>
    </row>
    <row r="157" spans="1:7" s="89" customFormat="1" hidden="1">
      <c r="A157" s="351"/>
      <c r="B157" s="87"/>
      <c r="C157" s="87"/>
      <c r="D157" s="205"/>
      <c r="E157" s="87"/>
      <c r="F157" s="68">
        <f t="shared" si="1"/>
        <v>0</v>
      </c>
      <c r="G157" s="89" t="s">
        <v>196</v>
      </c>
    </row>
    <row r="158" spans="1:7" s="89" customFormat="1" hidden="1">
      <c r="A158" s="351"/>
      <c r="B158" s="87"/>
      <c r="C158" s="87"/>
      <c r="D158" s="205"/>
      <c r="E158" s="87"/>
      <c r="F158" s="68">
        <f t="shared" si="1"/>
        <v>0</v>
      </c>
      <c r="G158" s="89" t="s">
        <v>196</v>
      </c>
    </row>
    <row r="159" spans="1:7" s="89" customFormat="1" hidden="1">
      <c r="A159" s="351"/>
      <c r="B159" s="87"/>
      <c r="C159" s="87"/>
      <c r="D159" s="205"/>
      <c r="E159" s="87"/>
      <c r="F159" s="68">
        <f t="shared" si="1"/>
        <v>0</v>
      </c>
      <c r="G159" s="89" t="s">
        <v>196</v>
      </c>
    </row>
    <row r="160" spans="1:7" s="89" customFormat="1" hidden="1">
      <c r="A160" s="351"/>
      <c r="B160" s="87"/>
      <c r="C160" s="87"/>
      <c r="D160" s="205"/>
      <c r="E160" s="87"/>
      <c r="F160" s="68">
        <f t="shared" si="1"/>
        <v>0</v>
      </c>
      <c r="G160" s="89" t="s">
        <v>196</v>
      </c>
    </row>
    <row r="161" spans="1:7" s="89" customFormat="1" hidden="1">
      <c r="A161" s="351"/>
      <c r="B161" s="87"/>
      <c r="C161" s="87"/>
      <c r="D161" s="205"/>
      <c r="E161" s="87"/>
      <c r="F161" s="68">
        <f t="shared" si="1"/>
        <v>0</v>
      </c>
      <c r="G161" s="89" t="s">
        <v>196</v>
      </c>
    </row>
    <row r="162" spans="1:7" s="89" customFormat="1" hidden="1">
      <c r="A162" s="351"/>
      <c r="B162" s="87"/>
      <c r="C162" s="87"/>
      <c r="D162" s="205"/>
      <c r="E162" s="87"/>
      <c r="F162" s="68">
        <f t="shared" si="1"/>
        <v>0</v>
      </c>
      <c r="G162" s="89" t="s">
        <v>196</v>
      </c>
    </row>
    <row r="163" spans="1:7" s="89" customFormat="1" hidden="1">
      <c r="A163" s="351"/>
      <c r="B163" s="87"/>
      <c r="C163" s="87"/>
      <c r="D163" s="205"/>
      <c r="E163" s="87"/>
      <c r="F163" s="68">
        <f t="shared" si="1"/>
        <v>0</v>
      </c>
      <c r="G163" s="89" t="s">
        <v>196</v>
      </c>
    </row>
    <row r="164" spans="1:7" s="89" customFormat="1" hidden="1">
      <c r="A164" s="351"/>
      <c r="B164" s="87"/>
      <c r="C164" s="87"/>
      <c r="D164" s="205"/>
      <c r="E164" s="87"/>
      <c r="F164" s="68">
        <f t="shared" si="1"/>
        <v>0</v>
      </c>
      <c r="G164" s="89" t="s">
        <v>196</v>
      </c>
    </row>
    <row r="165" spans="1:7" s="89" customFormat="1" hidden="1">
      <c r="A165" s="351"/>
      <c r="B165" s="87"/>
      <c r="C165" s="87"/>
      <c r="D165" s="205"/>
      <c r="E165" s="87"/>
      <c r="F165" s="68">
        <f t="shared" si="1"/>
        <v>0</v>
      </c>
      <c r="G165" s="89" t="s">
        <v>196</v>
      </c>
    </row>
    <row r="166" spans="1:7" s="89" customFormat="1" hidden="1">
      <c r="A166" s="351"/>
      <c r="B166" s="87"/>
      <c r="C166" s="87"/>
      <c r="D166" s="205"/>
      <c r="E166" s="87"/>
      <c r="F166" s="68">
        <f t="shared" si="1"/>
        <v>0</v>
      </c>
      <c r="G166" s="89" t="s">
        <v>196</v>
      </c>
    </row>
    <row r="167" spans="1:7" s="89" customFormat="1" hidden="1">
      <c r="A167" s="351"/>
      <c r="B167" s="87"/>
      <c r="C167" s="87"/>
      <c r="D167" s="205"/>
      <c r="E167" s="87"/>
      <c r="F167" s="68">
        <f t="shared" si="1"/>
        <v>0</v>
      </c>
      <c r="G167" s="89" t="s">
        <v>196</v>
      </c>
    </row>
    <row r="168" spans="1:7" s="89" customFormat="1" hidden="1">
      <c r="A168" s="351"/>
      <c r="B168" s="87"/>
      <c r="C168" s="87"/>
      <c r="D168" s="205"/>
      <c r="E168" s="87"/>
      <c r="F168" s="68">
        <f t="shared" si="1"/>
        <v>0</v>
      </c>
      <c r="G168" s="89" t="s">
        <v>196</v>
      </c>
    </row>
    <row r="169" spans="1:7" s="89" customFormat="1" hidden="1">
      <c r="A169" s="351"/>
      <c r="B169" s="87"/>
      <c r="C169" s="87"/>
      <c r="D169" s="205"/>
      <c r="E169" s="87"/>
      <c r="F169" s="68">
        <f t="shared" si="1"/>
        <v>0</v>
      </c>
      <c r="G169" s="89" t="s">
        <v>196</v>
      </c>
    </row>
    <row r="170" spans="1:7" s="89" customFormat="1" hidden="1">
      <c r="A170" s="351"/>
      <c r="B170" s="87"/>
      <c r="C170" s="87"/>
      <c r="D170" s="205"/>
      <c r="E170" s="87"/>
      <c r="F170" s="68">
        <f t="shared" si="1"/>
        <v>0</v>
      </c>
      <c r="G170" s="89" t="s">
        <v>196</v>
      </c>
    </row>
    <row r="171" spans="1:7" s="89" customFormat="1" hidden="1">
      <c r="A171" s="351"/>
      <c r="B171" s="87"/>
      <c r="C171" s="87"/>
      <c r="D171" s="205"/>
      <c r="E171" s="87"/>
      <c r="F171" s="68">
        <f t="shared" si="1"/>
        <v>0</v>
      </c>
      <c r="G171" s="89" t="s">
        <v>196</v>
      </c>
    </row>
    <row r="172" spans="1:7" s="89" customFormat="1" hidden="1">
      <c r="A172" s="351"/>
      <c r="B172" s="87"/>
      <c r="C172" s="87"/>
      <c r="D172" s="205"/>
      <c r="E172" s="87"/>
      <c r="F172" s="68">
        <f t="shared" si="1"/>
        <v>0</v>
      </c>
      <c r="G172" s="89" t="s">
        <v>196</v>
      </c>
    </row>
    <row r="173" spans="1:7" s="89" customFormat="1" hidden="1">
      <c r="A173" s="351"/>
      <c r="B173" s="87"/>
      <c r="C173" s="87"/>
      <c r="D173" s="205"/>
      <c r="E173" s="87"/>
      <c r="F173" s="68">
        <f t="shared" si="1"/>
        <v>0</v>
      </c>
      <c r="G173" s="89" t="s">
        <v>196</v>
      </c>
    </row>
    <row r="174" spans="1:7" s="89" customFormat="1" hidden="1">
      <c r="A174" s="351"/>
      <c r="B174" s="87"/>
      <c r="C174" s="87"/>
      <c r="D174" s="205"/>
      <c r="E174" s="87"/>
      <c r="F174" s="68">
        <f t="shared" si="1"/>
        <v>0</v>
      </c>
      <c r="G174" s="89" t="s">
        <v>196</v>
      </c>
    </row>
    <row r="175" spans="1:7" s="89" customFormat="1" hidden="1">
      <c r="A175" s="351"/>
      <c r="B175" s="87"/>
      <c r="C175" s="87"/>
      <c r="D175" s="205"/>
      <c r="E175" s="87"/>
      <c r="F175" s="68">
        <f t="shared" si="1"/>
        <v>0</v>
      </c>
      <c r="G175" s="89" t="s">
        <v>196</v>
      </c>
    </row>
    <row r="176" spans="1:7" s="89" customFormat="1" hidden="1">
      <c r="A176" s="351"/>
      <c r="B176" s="87"/>
      <c r="C176" s="87"/>
      <c r="D176" s="205"/>
      <c r="E176" s="87"/>
      <c r="F176" s="68">
        <f t="shared" si="1"/>
        <v>0</v>
      </c>
      <c r="G176" s="89" t="s">
        <v>196</v>
      </c>
    </row>
    <row r="177" spans="1:7" s="89" customFormat="1" hidden="1">
      <c r="A177" s="351"/>
      <c r="B177" s="87"/>
      <c r="C177" s="87"/>
      <c r="D177" s="205"/>
      <c r="E177" s="87"/>
      <c r="F177" s="68">
        <f t="shared" si="1"/>
        <v>0</v>
      </c>
      <c r="G177" s="89" t="s">
        <v>196</v>
      </c>
    </row>
    <row r="178" spans="1:7" s="89" customFormat="1" hidden="1">
      <c r="A178" s="351"/>
      <c r="B178" s="87"/>
      <c r="C178" s="87"/>
      <c r="D178" s="205"/>
      <c r="E178" s="87"/>
      <c r="F178" s="68">
        <f t="shared" si="1"/>
        <v>0</v>
      </c>
      <c r="G178" s="89" t="s">
        <v>196</v>
      </c>
    </row>
    <row r="179" spans="1:7" s="89" customFormat="1" hidden="1">
      <c r="A179" s="351"/>
      <c r="B179" s="87"/>
      <c r="C179" s="87"/>
      <c r="D179" s="205"/>
      <c r="E179" s="87"/>
      <c r="F179" s="68">
        <f t="shared" si="1"/>
        <v>0</v>
      </c>
      <c r="G179" s="89" t="s">
        <v>196</v>
      </c>
    </row>
    <row r="180" spans="1:7" s="89" customFormat="1" hidden="1">
      <c r="A180" s="351"/>
      <c r="B180" s="87"/>
      <c r="C180" s="87"/>
      <c r="D180" s="205"/>
      <c r="E180" s="87"/>
      <c r="F180" s="68">
        <f t="shared" si="1"/>
        <v>0</v>
      </c>
      <c r="G180" s="89" t="s">
        <v>196</v>
      </c>
    </row>
    <row r="181" spans="1:7" s="89" customFormat="1" hidden="1">
      <c r="A181" s="351"/>
      <c r="B181" s="87"/>
      <c r="C181" s="87"/>
      <c r="D181" s="205"/>
      <c r="E181" s="87"/>
      <c r="F181" s="68">
        <f t="shared" si="1"/>
        <v>0</v>
      </c>
      <c r="G181" s="89" t="s">
        <v>196</v>
      </c>
    </row>
    <row r="182" spans="1:7" s="89" customFormat="1" hidden="1">
      <c r="A182" s="351"/>
      <c r="B182" s="87"/>
      <c r="C182" s="87"/>
      <c r="D182" s="205"/>
      <c r="E182" s="87"/>
      <c r="F182" s="68">
        <f t="shared" si="1"/>
        <v>0</v>
      </c>
      <c r="G182" s="89" t="s">
        <v>196</v>
      </c>
    </row>
    <row r="183" spans="1:7" s="89" customFormat="1" hidden="1">
      <c r="A183" s="351"/>
      <c r="B183" s="87"/>
      <c r="C183" s="87"/>
      <c r="D183" s="205"/>
      <c r="E183" s="87"/>
      <c r="F183" s="68">
        <f t="shared" si="1"/>
        <v>0</v>
      </c>
      <c r="G183" s="89" t="s">
        <v>196</v>
      </c>
    </row>
    <row r="184" spans="1:7" s="89" customFormat="1" hidden="1">
      <c r="A184" s="351"/>
      <c r="B184" s="87"/>
      <c r="C184" s="87"/>
      <c r="D184" s="205"/>
      <c r="E184" s="87"/>
      <c r="F184" s="68">
        <f t="shared" si="1"/>
        <v>0</v>
      </c>
      <c r="G184" s="89" t="s">
        <v>196</v>
      </c>
    </row>
    <row r="185" spans="1:7" s="89" customFormat="1" hidden="1">
      <c r="A185" s="351"/>
      <c r="B185" s="87"/>
      <c r="C185" s="87"/>
      <c r="D185" s="205"/>
      <c r="E185" s="87"/>
      <c r="F185" s="68">
        <f t="shared" si="1"/>
        <v>0</v>
      </c>
      <c r="G185" s="89" t="s">
        <v>196</v>
      </c>
    </row>
    <row r="186" spans="1:7" s="89" customFormat="1" hidden="1">
      <c r="A186" s="351"/>
      <c r="B186" s="87"/>
      <c r="C186" s="87"/>
      <c r="D186" s="205"/>
      <c r="E186" s="87"/>
      <c r="F186" s="68">
        <f t="shared" si="1"/>
        <v>0</v>
      </c>
      <c r="G186" s="89" t="s">
        <v>196</v>
      </c>
    </row>
    <row r="187" spans="1:7" s="89" customFormat="1" hidden="1">
      <c r="A187" s="351"/>
      <c r="B187" s="87"/>
      <c r="C187" s="87"/>
      <c r="D187" s="205"/>
      <c r="E187" s="87"/>
      <c r="F187" s="68">
        <f t="shared" si="1"/>
        <v>0</v>
      </c>
      <c r="G187" s="89" t="s">
        <v>196</v>
      </c>
    </row>
    <row r="188" spans="1:7" s="89" customFormat="1" hidden="1">
      <c r="A188" s="351"/>
      <c r="B188" s="87"/>
      <c r="C188" s="87"/>
      <c r="D188" s="205"/>
      <c r="E188" s="87"/>
      <c r="F188" s="68">
        <f t="shared" si="1"/>
        <v>0</v>
      </c>
      <c r="G188" s="89" t="s">
        <v>196</v>
      </c>
    </row>
    <row r="189" spans="1:7" s="89" customFormat="1" hidden="1">
      <c r="A189" s="351"/>
      <c r="B189" s="87"/>
      <c r="C189" s="87"/>
      <c r="D189" s="205"/>
      <c r="E189" s="87"/>
      <c r="F189" s="68">
        <f t="shared" si="1"/>
        <v>0</v>
      </c>
      <c r="G189" s="89" t="s">
        <v>196</v>
      </c>
    </row>
    <row r="190" spans="1:7" s="89" customFormat="1" hidden="1">
      <c r="A190" s="351"/>
      <c r="B190" s="87"/>
      <c r="C190" s="87"/>
      <c r="D190" s="205"/>
      <c r="E190" s="87"/>
      <c r="F190" s="68">
        <f t="shared" si="1"/>
        <v>0</v>
      </c>
      <c r="G190" s="89" t="s">
        <v>196</v>
      </c>
    </row>
    <row r="191" spans="1:7" s="89" customFormat="1" hidden="1">
      <c r="A191" s="351"/>
      <c r="B191" s="87"/>
      <c r="C191" s="87"/>
      <c r="D191" s="205"/>
      <c r="E191" s="87"/>
      <c r="F191" s="68">
        <f t="shared" si="1"/>
        <v>0</v>
      </c>
      <c r="G191" s="89" t="s">
        <v>196</v>
      </c>
    </row>
    <row r="192" spans="1:7" s="89" customFormat="1" hidden="1">
      <c r="A192" s="351"/>
      <c r="B192" s="87"/>
      <c r="C192" s="87"/>
      <c r="D192" s="205"/>
      <c r="E192" s="87"/>
      <c r="F192" s="68">
        <f t="shared" si="1"/>
        <v>0</v>
      </c>
      <c r="G192" s="89" t="s">
        <v>196</v>
      </c>
    </row>
    <row r="193" spans="1:7" s="89" customFormat="1" hidden="1">
      <c r="A193" s="351"/>
      <c r="B193" s="87"/>
      <c r="C193" s="87"/>
      <c r="D193" s="205"/>
      <c r="E193" s="87"/>
      <c r="F193" s="68">
        <f t="shared" si="1"/>
        <v>0</v>
      </c>
      <c r="G193" s="89" t="s">
        <v>196</v>
      </c>
    </row>
    <row r="194" spans="1:7" s="89" customFormat="1" hidden="1">
      <c r="A194" s="351"/>
      <c r="B194" s="87"/>
      <c r="C194" s="87"/>
      <c r="D194" s="205"/>
      <c r="E194" s="87"/>
      <c r="F194" s="68">
        <f t="shared" si="1"/>
        <v>0</v>
      </c>
      <c r="G194" s="89" t="s">
        <v>196</v>
      </c>
    </row>
    <row r="195" spans="1:7" s="89" customFormat="1" hidden="1">
      <c r="A195" s="351"/>
      <c r="B195" s="87"/>
      <c r="C195" s="87"/>
      <c r="D195" s="205"/>
      <c r="E195" s="87"/>
      <c r="F195" s="68">
        <f t="shared" si="1"/>
        <v>0</v>
      </c>
      <c r="G195" s="89" t="s">
        <v>196</v>
      </c>
    </row>
    <row r="196" spans="1:7" s="89" customFormat="1" hidden="1">
      <c r="A196" s="351"/>
      <c r="B196" s="87"/>
      <c r="C196" s="87"/>
      <c r="D196" s="205"/>
      <c r="E196" s="87"/>
      <c r="F196" s="68">
        <f t="shared" si="1"/>
        <v>0</v>
      </c>
      <c r="G196" s="89" t="s">
        <v>196</v>
      </c>
    </row>
    <row r="197" spans="1:7" s="89" customFormat="1" hidden="1">
      <c r="A197" s="351"/>
      <c r="B197" s="87"/>
      <c r="C197" s="87"/>
      <c r="D197" s="205"/>
      <c r="E197" s="87"/>
      <c r="F197" s="68">
        <f t="shared" si="1"/>
        <v>0</v>
      </c>
      <c r="G197" s="89" t="s">
        <v>196</v>
      </c>
    </row>
    <row r="198" spans="1:7" s="89" customFormat="1" hidden="1">
      <c r="A198" s="351"/>
      <c r="B198" s="87"/>
      <c r="C198" s="87"/>
      <c r="D198" s="205"/>
      <c r="E198" s="87"/>
      <c r="F198" s="68">
        <f t="shared" si="1"/>
        <v>0</v>
      </c>
      <c r="G198" s="89" t="s">
        <v>196</v>
      </c>
    </row>
    <row r="199" spans="1:7" s="89" customFormat="1" hidden="1">
      <c r="A199" s="351"/>
      <c r="B199" s="87"/>
      <c r="C199" s="87"/>
      <c r="D199" s="205"/>
      <c r="E199" s="87"/>
      <c r="F199" s="68">
        <f t="shared" si="1"/>
        <v>0</v>
      </c>
      <c r="G199" s="89" t="s">
        <v>196</v>
      </c>
    </row>
    <row r="200" spans="1:7" s="89" customFormat="1" hidden="1">
      <c r="A200" s="351"/>
      <c r="B200" s="87"/>
      <c r="C200" s="87"/>
      <c r="D200" s="205"/>
      <c r="E200" s="87"/>
      <c r="F200" s="68">
        <f t="shared" si="1"/>
        <v>0</v>
      </c>
      <c r="G200" s="89" t="s">
        <v>196</v>
      </c>
    </row>
    <row r="201" spans="1:7" s="89" customFormat="1" hidden="1">
      <c r="A201" s="351"/>
      <c r="B201" s="87"/>
      <c r="C201" s="87"/>
      <c r="D201" s="205"/>
      <c r="E201" s="87"/>
      <c r="F201" s="68">
        <f t="shared" si="1"/>
        <v>0</v>
      </c>
      <c r="G201" s="89" t="s">
        <v>196</v>
      </c>
    </row>
    <row r="202" spans="1:7" s="89" customFormat="1" hidden="1">
      <c r="A202" s="351"/>
      <c r="B202" s="87"/>
      <c r="C202" s="87"/>
      <c r="D202" s="205"/>
      <c r="E202" s="87"/>
      <c r="F202" s="68">
        <f t="shared" si="1"/>
        <v>0</v>
      </c>
      <c r="G202" s="89" t="s">
        <v>196</v>
      </c>
    </row>
    <row r="203" spans="1:7" s="89" customFormat="1" hidden="1">
      <c r="A203" s="351"/>
      <c r="B203" s="87"/>
      <c r="C203" s="87"/>
      <c r="D203" s="205"/>
      <c r="E203" s="87"/>
      <c r="F203" s="68">
        <f t="shared" si="1"/>
        <v>0</v>
      </c>
      <c r="G203" s="89" t="s">
        <v>196</v>
      </c>
    </row>
    <row r="204" spans="1:7" s="89" customFormat="1" hidden="1">
      <c r="A204" s="351"/>
      <c r="B204" s="87"/>
      <c r="C204" s="87"/>
      <c r="D204" s="205"/>
      <c r="E204" s="87"/>
      <c r="F204" s="68">
        <f t="shared" si="1"/>
        <v>0</v>
      </c>
      <c r="G204" s="89" t="s">
        <v>196</v>
      </c>
    </row>
    <row r="205" spans="1:7" s="89" customFormat="1" hidden="1">
      <c r="A205" s="351"/>
      <c r="B205" s="87"/>
      <c r="C205" s="87"/>
      <c r="D205" s="205"/>
      <c r="E205" s="87"/>
      <c r="F205" s="68">
        <f t="shared" si="1"/>
        <v>0</v>
      </c>
      <c r="G205" s="89" t="s">
        <v>196</v>
      </c>
    </row>
    <row r="206" spans="1:7" s="89" customFormat="1" hidden="1">
      <c r="A206" s="351"/>
      <c r="B206" s="87"/>
      <c r="C206" s="87"/>
      <c r="D206" s="205"/>
      <c r="E206" s="87"/>
      <c r="F206" s="68">
        <f t="shared" si="1"/>
        <v>0</v>
      </c>
      <c r="G206" s="89" t="s">
        <v>196</v>
      </c>
    </row>
    <row r="207" spans="1:7" s="89" customFormat="1" hidden="1">
      <c r="A207" s="351"/>
      <c r="B207" s="87"/>
      <c r="C207" s="87"/>
      <c r="D207" s="205"/>
      <c r="E207" s="87"/>
      <c r="F207" s="68">
        <f t="shared" si="1"/>
        <v>0</v>
      </c>
      <c r="G207" s="89" t="s">
        <v>196</v>
      </c>
    </row>
    <row r="208" spans="1:7" s="89" customFormat="1" hidden="1">
      <c r="A208" s="351"/>
      <c r="B208" s="87"/>
      <c r="C208" s="87"/>
      <c r="D208" s="205"/>
      <c r="E208" s="87"/>
      <c r="F208" s="68">
        <f t="shared" si="1"/>
        <v>0</v>
      </c>
      <c r="G208" s="89" t="s">
        <v>196</v>
      </c>
    </row>
    <row r="209" spans="1:7" s="89" customFormat="1" hidden="1">
      <c r="A209" s="351"/>
      <c r="B209" s="87"/>
      <c r="C209" s="87"/>
      <c r="D209" s="205"/>
      <c r="E209" s="87"/>
      <c r="F209" s="68">
        <f t="shared" si="1"/>
        <v>0</v>
      </c>
      <c r="G209" s="89" t="s">
        <v>196</v>
      </c>
    </row>
    <row r="210" spans="1:7" s="89" customFormat="1" hidden="1">
      <c r="A210" s="351"/>
      <c r="B210" s="87"/>
      <c r="C210" s="87"/>
      <c r="D210" s="205"/>
      <c r="E210" s="87"/>
      <c r="F210" s="68">
        <f t="shared" si="1"/>
        <v>0</v>
      </c>
      <c r="G210" s="89" t="s">
        <v>196</v>
      </c>
    </row>
    <row r="211" spans="1:7" s="89" customFormat="1" hidden="1">
      <c r="A211" s="351"/>
      <c r="B211" s="87"/>
      <c r="C211" s="87"/>
      <c r="D211" s="205"/>
      <c r="E211" s="87"/>
      <c r="F211" s="68">
        <f t="shared" si="1"/>
        <v>0</v>
      </c>
      <c r="G211" s="89" t="s">
        <v>196</v>
      </c>
    </row>
    <row r="212" spans="1:7" s="89" customFormat="1" hidden="1">
      <c r="A212" s="351"/>
      <c r="B212" s="87"/>
      <c r="C212" s="87"/>
      <c r="D212" s="205"/>
      <c r="E212" s="87"/>
      <c r="F212" s="68">
        <f t="shared" si="1"/>
        <v>0</v>
      </c>
      <c r="G212" s="89" t="s">
        <v>196</v>
      </c>
    </row>
    <row r="213" spans="1:7" s="89" customFormat="1" hidden="1">
      <c r="A213" s="351"/>
      <c r="B213" s="87"/>
      <c r="C213" s="87"/>
      <c r="D213" s="205"/>
      <c r="E213" s="87"/>
      <c r="F213" s="68">
        <f t="shared" si="1"/>
        <v>0</v>
      </c>
      <c r="G213" s="89" t="s">
        <v>196</v>
      </c>
    </row>
    <row r="214" spans="1:7" s="89" customFormat="1" hidden="1">
      <c r="A214" s="351"/>
      <c r="B214" s="87"/>
      <c r="C214" s="87"/>
      <c r="D214" s="205"/>
      <c r="E214" s="87"/>
      <c r="F214" s="68">
        <f t="shared" si="1"/>
        <v>0</v>
      </c>
      <c r="G214" s="89" t="s">
        <v>196</v>
      </c>
    </row>
    <row r="215" spans="1:7" s="89" customFormat="1" hidden="1">
      <c r="A215" s="351"/>
      <c r="B215" s="87"/>
      <c r="C215" s="87"/>
      <c r="D215" s="205"/>
      <c r="E215" s="87"/>
      <c r="F215" s="68">
        <f t="shared" si="1"/>
        <v>0</v>
      </c>
      <c r="G215" s="89" t="s">
        <v>196</v>
      </c>
    </row>
    <row r="216" spans="1:7" s="89" customFormat="1" hidden="1">
      <c r="A216" s="351"/>
      <c r="B216" s="87"/>
      <c r="C216" s="87"/>
      <c r="D216" s="205"/>
      <c r="E216" s="87"/>
      <c r="F216" s="68">
        <f t="shared" si="1"/>
        <v>0</v>
      </c>
      <c r="G216" s="89" t="s">
        <v>196</v>
      </c>
    </row>
    <row r="217" spans="1:7" s="89" customFormat="1" hidden="1">
      <c r="A217" s="351"/>
      <c r="B217" s="87"/>
      <c r="C217" s="87"/>
      <c r="D217" s="205"/>
      <c r="E217" s="87"/>
      <c r="F217" s="68">
        <f t="shared" si="1"/>
        <v>0</v>
      </c>
      <c r="G217" s="89" t="s">
        <v>196</v>
      </c>
    </row>
    <row r="218" spans="1:7" s="89" customFormat="1" hidden="1">
      <c r="A218" s="351"/>
      <c r="B218" s="87"/>
      <c r="C218" s="87"/>
      <c r="D218" s="205"/>
      <c r="E218" s="87"/>
      <c r="F218" s="68">
        <f t="shared" si="1"/>
        <v>0</v>
      </c>
      <c r="G218" s="89" t="s">
        <v>196</v>
      </c>
    </row>
    <row r="219" spans="1:7" s="89" customFormat="1" hidden="1">
      <c r="A219" s="351"/>
      <c r="B219" s="87"/>
      <c r="C219" s="87"/>
      <c r="D219" s="205"/>
      <c r="E219" s="87"/>
      <c r="F219" s="68">
        <f t="shared" si="1"/>
        <v>0</v>
      </c>
      <c r="G219" s="89" t="s">
        <v>196</v>
      </c>
    </row>
    <row r="220" spans="1:7" s="89" customFormat="1" hidden="1">
      <c r="A220" s="351"/>
      <c r="B220" s="87"/>
      <c r="C220" s="87"/>
      <c r="D220" s="205"/>
      <c r="E220" s="87"/>
      <c r="F220" s="68">
        <f t="shared" si="1"/>
        <v>0</v>
      </c>
      <c r="G220" s="89" t="s">
        <v>196</v>
      </c>
    </row>
    <row r="221" spans="1:7" s="89" customFormat="1" hidden="1">
      <c r="A221" s="351"/>
      <c r="B221" s="87"/>
      <c r="C221" s="87"/>
      <c r="D221" s="205"/>
      <c r="E221" s="87"/>
      <c r="F221" s="68">
        <f t="shared" si="1"/>
        <v>0</v>
      </c>
      <c r="G221" s="89" t="s">
        <v>196</v>
      </c>
    </row>
    <row r="222" spans="1:7" s="89" customFormat="1" hidden="1">
      <c r="A222" s="351"/>
      <c r="B222" s="87"/>
      <c r="C222" s="87"/>
      <c r="D222" s="205"/>
      <c r="E222" s="87"/>
      <c r="F222" s="68">
        <f t="shared" si="1"/>
        <v>0</v>
      </c>
      <c r="G222" s="89" t="s">
        <v>196</v>
      </c>
    </row>
    <row r="223" spans="1:7" s="89" customFormat="1" hidden="1">
      <c r="A223" s="351"/>
      <c r="B223" s="87"/>
      <c r="C223" s="87"/>
      <c r="D223" s="205"/>
      <c r="E223" s="87"/>
      <c r="F223" s="68">
        <f t="shared" si="1"/>
        <v>0</v>
      </c>
      <c r="G223" s="89" t="s">
        <v>196</v>
      </c>
    </row>
    <row r="224" spans="1:7" s="89" customFormat="1" hidden="1">
      <c r="A224" s="351"/>
      <c r="B224" s="87"/>
      <c r="C224" s="87"/>
      <c r="D224" s="205"/>
      <c r="E224" s="87"/>
      <c r="F224" s="68">
        <f t="shared" si="1"/>
        <v>0</v>
      </c>
      <c r="G224" s="89" t="s">
        <v>196</v>
      </c>
    </row>
    <row r="225" spans="1:7" s="89" customFormat="1" hidden="1">
      <c r="A225" s="351"/>
      <c r="B225" s="87"/>
      <c r="C225" s="87"/>
      <c r="D225" s="205"/>
      <c r="E225" s="87"/>
      <c r="F225" s="68">
        <f t="shared" si="1"/>
        <v>0</v>
      </c>
      <c r="G225" s="89" t="s">
        <v>196</v>
      </c>
    </row>
    <row r="226" spans="1:7" s="89" customFormat="1" hidden="1">
      <c r="A226" s="351"/>
      <c r="B226" s="87"/>
      <c r="C226" s="87"/>
      <c r="D226" s="205"/>
      <c r="E226" s="87"/>
      <c r="F226" s="68">
        <f t="shared" si="1"/>
        <v>0</v>
      </c>
      <c r="G226" s="89" t="s">
        <v>196</v>
      </c>
    </row>
    <row r="227" spans="1:7" s="89" customFormat="1" hidden="1">
      <c r="A227" s="351"/>
      <c r="B227" s="87"/>
      <c r="C227" s="87"/>
      <c r="D227" s="205"/>
      <c r="E227" s="87"/>
      <c r="F227" s="68">
        <f t="shared" si="1"/>
        <v>0</v>
      </c>
      <c r="G227" s="89" t="s">
        <v>196</v>
      </c>
    </row>
    <row r="228" spans="1:7" s="89" customFormat="1" hidden="1">
      <c r="A228" s="351"/>
      <c r="B228" s="87"/>
      <c r="C228" s="87"/>
      <c r="D228" s="205"/>
      <c r="E228" s="87"/>
      <c r="F228" s="68">
        <f t="shared" si="1"/>
        <v>0</v>
      </c>
      <c r="G228" s="89" t="s">
        <v>196</v>
      </c>
    </row>
    <row r="229" spans="1:7" s="89" customFormat="1" hidden="1">
      <c r="A229" s="351"/>
      <c r="B229" s="87"/>
      <c r="C229" s="87"/>
      <c r="D229" s="205"/>
      <c r="E229" s="87"/>
      <c r="F229" s="68">
        <f t="shared" si="1"/>
        <v>0</v>
      </c>
      <c r="G229" s="89" t="s">
        <v>196</v>
      </c>
    </row>
    <row r="230" spans="1:7" s="89" customFormat="1" hidden="1">
      <c r="A230" s="351"/>
      <c r="B230" s="87"/>
      <c r="C230" s="87"/>
      <c r="D230" s="205"/>
      <c r="E230" s="87"/>
      <c r="F230" s="68">
        <f t="shared" si="1"/>
        <v>0</v>
      </c>
      <c r="G230" s="89" t="s">
        <v>196</v>
      </c>
    </row>
    <row r="231" spans="1:7" s="89" customFormat="1" hidden="1">
      <c r="A231" s="351"/>
      <c r="B231" s="87"/>
      <c r="C231" s="87"/>
      <c r="D231" s="205"/>
      <c r="E231" s="87"/>
      <c r="F231" s="68">
        <f t="shared" si="1"/>
        <v>0</v>
      </c>
      <c r="G231" s="89" t="s">
        <v>196</v>
      </c>
    </row>
    <row r="232" spans="1:7" s="89" customFormat="1" hidden="1">
      <c r="A232" s="351"/>
      <c r="B232" s="87"/>
      <c r="C232" s="87"/>
      <c r="D232" s="205"/>
      <c r="E232" s="87"/>
      <c r="F232" s="68">
        <f t="shared" si="1"/>
        <v>0</v>
      </c>
      <c r="G232" s="89" t="s">
        <v>196</v>
      </c>
    </row>
    <row r="233" spans="1:7" s="89" customFormat="1" hidden="1">
      <c r="A233" s="351"/>
      <c r="B233" s="87"/>
      <c r="C233" s="87"/>
      <c r="D233" s="205"/>
      <c r="E233" s="87"/>
      <c r="F233" s="68">
        <f t="shared" si="1"/>
        <v>0</v>
      </c>
      <c r="G233" s="89" t="s">
        <v>196</v>
      </c>
    </row>
    <row r="234" spans="1:7" s="89" customFormat="1" hidden="1">
      <c r="A234" s="351"/>
      <c r="B234" s="87"/>
      <c r="C234" s="87"/>
      <c r="D234" s="205"/>
      <c r="E234" s="87"/>
      <c r="F234" s="68">
        <f t="shared" si="1"/>
        <v>0</v>
      </c>
      <c r="G234" s="89" t="s">
        <v>196</v>
      </c>
    </row>
    <row r="235" spans="1:7" s="89" customFormat="1" hidden="1">
      <c r="A235" s="351"/>
      <c r="B235" s="87"/>
      <c r="C235" s="87"/>
      <c r="D235" s="205"/>
      <c r="E235" s="87"/>
      <c r="F235" s="68">
        <f t="shared" si="1"/>
        <v>0</v>
      </c>
      <c r="G235" s="89" t="s">
        <v>196</v>
      </c>
    </row>
    <row r="236" spans="1:7" s="89" customFormat="1" hidden="1">
      <c r="A236" s="351"/>
      <c r="B236" s="87"/>
      <c r="C236" s="87"/>
      <c r="D236" s="205"/>
      <c r="E236" s="87"/>
      <c r="F236" s="68">
        <f t="shared" si="1"/>
        <v>0</v>
      </c>
      <c r="G236" s="89" t="s">
        <v>196</v>
      </c>
    </row>
    <row r="237" spans="1:7" s="89" customFormat="1" hidden="1">
      <c r="A237" s="351"/>
      <c r="B237" s="87"/>
      <c r="C237" s="87"/>
      <c r="D237" s="205"/>
      <c r="E237" s="87"/>
      <c r="F237" s="68">
        <f t="shared" si="1"/>
        <v>0</v>
      </c>
      <c r="G237" s="89" t="s">
        <v>196</v>
      </c>
    </row>
    <row r="238" spans="1:7" s="89" customFormat="1" hidden="1">
      <c r="A238" s="351"/>
      <c r="B238" s="87"/>
      <c r="C238" s="87"/>
      <c r="D238" s="205"/>
      <c r="E238" s="87"/>
      <c r="F238" s="68">
        <f t="shared" si="1"/>
        <v>0</v>
      </c>
      <c r="G238" s="89" t="s">
        <v>196</v>
      </c>
    </row>
    <row r="239" spans="1:7" s="89" customFormat="1" hidden="1">
      <c r="A239" s="351"/>
      <c r="B239" s="87"/>
      <c r="C239" s="87"/>
      <c r="D239" s="205"/>
      <c r="E239" s="87"/>
      <c r="F239" s="68">
        <f t="shared" si="1"/>
        <v>0</v>
      </c>
      <c r="G239" s="89" t="s">
        <v>196</v>
      </c>
    </row>
    <row r="240" spans="1:7" s="89" customFormat="1" hidden="1">
      <c r="A240" s="351"/>
      <c r="B240" s="87"/>
      <c r="C240" s="87"/>
      <c r="D240" s="205"/>
      <c r="E240" s="87"/>
      <c r="F240" s="68">
        <f t="shared" si="1"/>
        <v>0</v>
      </c>
      <c r="G240" s="89" t="s">
        <v>196</v>
      </c>
    </row>
    <row r="241" spans="1:7" s="89" customFormat="1" hidden="1">
      <c r="A241" s="351"/>
      <c r="B241" s="87"/>
      <c r="C241" s="87"/>
      <c r="D241" s="205"/>
      <c r="E241" s="87"/>
      <c r="F241" s="68">
        <f t="shared" si="1"/>
        <v>0</v>
      </c>
      <c r="G241" s="89" t="s">
        <v>196</v>
      </c>
    </row>
    <row r="242" spans="1:7" s="89" customFormat="1" hidden="1">
      <c r="A242" s="351"/>
      <c r="B242" s="87"/>
      <c r="C242" s="87"/>
      <c r="D242" s="205"/>
      <c r="E242" s="87"/>
      <c r="F242" s="68">
        <f t="shared" si="1"/>
        <v>0</v>
      </c>
      <c r="G242" s="89" t="s">
        <v>196</v>
      </c>
    </row>
    <row r="243" spans="1:7" s="89" customFormat="1" hidden="1">
      <c r="A243" s="351"/>
      <c r="B243" s="87"/>
      <c r="C243" s="87"/>
      <c r="D243" s="205"/>
      <c r="E243" s="87"/>
      <c r="F243" s="68">
        <f t="shared" si="1"/>
        <v>0</v>
      </c>
      <c r="G243" s="89" t="s">
        <v>196</v>
      </c>
    </row>
    <row r="244" spans="1:7" s="89" customFormat="1" hidden="1">
      <c r="A244" s="351"/>
      <c r="B244" s="87"/>
      <c r="C244" s="87"/>
      <c r="D244" s="205"/>
      <c r="E244" s="87"/>
      <c r="F244" s="68">
        <f t="shared" si="1"/>
        <v>0</v>
      </c>
      <c r="G244" s="89" t="s">
        <v>196</v>
      </c>
    </row>
    <row r="245" spans="1:7" s="89" customFormat="1" hidden="1">
      <c r="A245" s="351"/>
      <c r="B245" s="87"/>
      <c r="C245" s="87"/>
      <c r="D245" s="205"/>
      <c r="E245" s="87"/>
      <c r="F245" s="68">
        <f t="shared" si="1"/>
        <v>0</v>
      </c>
      <c r="G245" s="89" t="s">
        <v>196</v>
      </c>
    </row>
    <row r="246" spans="1:7" s="89" customFormat="1" hidden="1">
      <c r="A246" s="351"/>
      <c r="B246" s="87"/>
      <c r="C246" s="87"/>
      <c r="D246" s="205"/>
      <c r="E246" s="87"/>
      <c r="F246" s="68">
        <f t="shared" si="1"/>
        <v>0</v>
      </c>
      <c r="G246" s="89" t="s">
        <v>196</v>
      </c>
    </row>
    <row r="247" spans="1:7" s="89" customFormat="1" hidden="1">
      <c r="A247" s="351"/>
      <c r="B247" s="87"/>
      <c r="C247" s="87"/>
      <c r="D247" s="205"/>
      <c r="E247" s="87"/>
      <c r="F247" s="68">
        <f t="shared" si="1"/>
        <v>0</v>
      </c>
      <c r="G247" s="89" t="s">
        <v>196</v>
      </c>
    </row>
    <row r="248" spans="1:7" s="89" customFormat="1" hidden="1">
      <c r="A248" s="351"/>
      <c r="B248" s="87"/>
      <c r="C248" s="87"/>
      <c r="D248" s="205"/>
      <c r="E248" s="87"/>
      <c r="F248" s="68">
        <f t="shared" si="1"/>
        <v>0</v>
      </c>
      <c r="G248" s="89" t="s">
        <v>196</v>
      </c>
    </row>
    <row r="249" spans="1:7" s="89" customFormat="1" hidden="1">
      <c r="A249" s="351"/>
      <c r="B249" s="87"/>
      <c r="C249" s="87"/>
      <c r="D249" s="205"/>
      <c r="E249" s="87"/>
      <c r="F249" s="68">
        <f t="shared" si="1"/>
        <v>0</v>
      </c>
      <c r="G249" s="89" t="s">
        <v>196</v>
      </c>
    </row>
    <row r="250" spans="1:7" s="89" customFormat="1" hidden="1">
      <c r="A250" s="351"/>
      <c r="B250" s="87"/>
      <c r="C250" s="87"/>
      <c r="D250" s="205"/>
      <c r="E250" s="87"/>
      <c r="F250" s="68">
        <f t="shared" si="1"/>
        <v>0</v>
      </c>
      <c r="G250" s="89" t="s">
        <v>196</v>
      </c>
    </row>
    <row r="251" spans="1:7" s="89" customFormat="1" hidden="1">
      <c r="A251" s="351"/>
      <c r="B251" s="87"/>
      <c r="C251" s="87"/>
      <c r="D251" s="205"/>
      <c r="E251" s="87"/>
      <c r="F251" s="68">
        <f t="shared" si="1"/>
        <v>0</v>
      </c>
      <c r="G251" s="89" t="s">
        <v>196</v>
      </c>
    </row>
    <row r="252" spans="1:7" s="89" customFormat="1" hidden="1">
      <c r="A252" s="351"/>
      <c r="B252" s="87"/>
      <c r="C252" s="87"/>
      <c r="D252" s="205"/>
      <c r="E252" s="87"/>
      <c r="F252" s="68">
        <f t="shared" si="1"/>
        <v>0</v>
      </c>
      <c r="G252" s="89" t="s">
        <v>196</v>
      </c>
    </row>
    <row r="253" spans="1:7" s="89" customFormat="1" hidden="1">
      <c r="A253" s="351"/>
      <c r="B253" s="87"/>
      <c r="C253" s="87"/>
      <c r="D253" s="205"/>
      <c r="E253" s="87"/>
      <c r="F253" s="68">
        <f t="shared" si="1"/>
        <v>0</v>
      </c>
      <c r="G253" s="89" t="s">
        <v>196</v>
      </c>
    </row>
    <row r="254" spans="1:7" s="89" customFormat="1" hidden="1">
      <c r="A254" s="351"/>
      <c r="B254" s="87"/>
      <c r="C254" s="87"/>
      <c r="D254" s="205"/>
      <c r="E254" s="87"/>
      <c r="F254" s="68">
        <f t="shared" si="1"/>
        <v>0</v>
      </c>
      <c r="G254" s="89" t="s">
        <v>196</v>
      </c>
    </row>
    <row r="255" spans="1:7" s="89" customFormat="1" hidden="1">
      <c r="A255" s="351"/>
      <c r="B255" s="87"/>
      <c r="C255" s="87"/>
      <c r="D255" s="205"/>
      <c r="E255" s="87"/>
      <c r="F255" s="68">
        <f t="shared" si="1"/>
        <v>0</v>
      </c>
      <c r="G255" s="89" t="s">
        <v>196</v>
      </c>
    </row>
    <row r="256" spans="1:7" s="89" customFormat="1" hidden="1">
      <c r="A256" s="351"/>
      <c r="B256" s="87"/>
      <c r="C256" s="87"/>
      <c r="D256" s="205"/>
      <c r="E256" s="87"/>
      <c r="F256" s="68">
        <f t="shared" si="1"/>
        <v>0</v>
      </c>
      <c r="G256" s="89" t="s">
        <v>196</v>
      </c>
    </row>
    <row r="257" spans="1:9" s="89" customFormat="1" hidden="1">
      <c r="A257" s="351"/>
      <c r="B257" s="87"/>
      <c r="C257" s="87"/>
      <c r="D257" s="205"/>
      <c r="E257" s="87"/>
      <c r="F257" s="68">
        <f t="shared" si="1"/>
        <v>0</v>
      </c>
      <c r="G257" s="89" t="s">
        <v>196</v>
      </c>
    </row>
    <row r="258" spans="1:9" s="89" customFormat="1" hidden="1">
      <c r="A258" s="351"/>
      <c r="B258" s="87"/>
      <c r="C258" s="87"/>
      <c r="D258" s="205"/>
      <c r="E258" s="87"/>
      <c r="F258" s="68">
        <f t="shared" si="1"/>
        <v>0</v>
      </c>
      <c r="G258" s="89" t="s">
        <v>196</v>
      </c>
    </row>
    <row r="259" spans="1:9" s="89" customFormat="1" hidden="1">
      <c r="A259" s="351"/>
      <c r="B259" s="87"/>
      <c r="C259" s="87"/>
      <c r="D259" s="205"/>
      <c r="E259" s="87"/>
      <c r="F259" s="68">
        <f t="shared" si="1"/>
        <v>0</v>
      </c>
      <c r="G259" s="89" t="s">
        <v>196</v>
      </c>
    </row>
    <row r="260" spans="1:9" s="89" customFormat="1" hidden="1">
      <c r="A260" s="351"/>
      <c r="B260" s="87"/>
      <c r="C260" s="87"/>
      <c r="D260" s="205"/>
      <c r="E260" s="87"/>
      <c r="F260" s="68">
        <f t="shared" si="1"/>
        <v>0</v>
      </c>
      <c r="G260" s="89" t="s">
        <v>196</v>
      </c>
    </row>
    <row r="261" spans="1:9" s="89" customFormat="1" hidden="1">
      <c r="A261" s="351"/>
      <c r="B261" s="87"/>
      <c r="C261" s="87"/>
      <c r="D261" s="205"/>
      <c r="E261" s="87"/>
      <c r="F261" s="68">
        <f t="shared" si="1"/>
        <v>0</v>
      </c>
      <c r="G261" s="89" t="s">
        <v>196</v>
      </c>
    </row>
    <row r="262" spans="1:9" s="89" customFormat="1" hidden="1">
      <c r="A262" s="351"/>
      <c r="B262" s="87"/>
      <c r="C262" s="87"/>
      <c r="D262" s="205"/>
      <c r="E262" s="87"/>
      <c r="F262" s="68">
        <f t="shared" si="1"/>
        <v>0</v>
      </c>
      <c r="G262" s="89" t="s">
        <v>196</v>
      </c>
    </row>
    <row r="263" spans="1:9" s="89" customFormat="1" hidden="1">
      <c r="A263" s="351"/>
      <c r="B263" s="87"/>
      <c r="C263" s="87"/>
      <c r="D263" s="205"/>
      <c r="E263" s="87"/>
      <c r="F263" s="68">
        <f t="shared" si="1"/>
        <v>0</v>
      </c>
      <c r="G263" s="89" t="s">
        <v>196</v>
      </c>
    </row>
    <row r="264" spans="1:9" s="89" customFormat="1" hidden="1">
      <c r="A264" s="351"/>
      <c r="B264" s="87"/>
      <c r="C264" s="87"/>
      <c r="D264" s="205"/>
      <c r="E264" s="87"/>
      <c r="F264" s="68">
        <f t="shared" si="1"/>
        <v>0</v>
      </c>
      <c r="G264" s="89" t="s">
        <v>196</v>
      </c>
    </row>
    <row r="265" spans="1:9" s="89" customFormat="1" hidden="1">
      <c r="A265" s="351"/>
      <c r="B265" s="87"/>
      <c r="C265" s="87"/>
      <c r="D265" s="205"/>
      <c r="E265" s="87"/>
      <c r="F265" s="68">
        <f t="shared" si="1"/>
        <v>0</v>
      </c>
      <c r="G265" s="89" t="s">
        <v>196</v>
      </c>
    </row>
    <row r="266" spans="1:9" s="89" customFormat="1" hidden="1">
      <c r="A266" s="351"/>
      <c r="B266" s="87"/>
      <c r="C266" s="87"/>
      <c r="D266" s="205"/>
      <c r="E266" s="87"/>
      <c r="F266" s="68">
        <f t="shared" si="1"/>
        <v>0</v>
      </c>
      <c r="G266" s="89" t="s">
        <v>196</v>
      </c>
    </row>
    <row r="267" spans="1:9" s="89" customFormat="1">
      <c r="A267" s="351"/>
      <c r="B267" s="87"/>
      <c r="C267" s="87"/>
      <c r="D267" s="205"/>
      <c r="E267" s="87"/>
      <c r="F267" s="215">
        <f>ROUND(+B267*D267*E267,2)</f>
        <v>0</v>
      </c>
      <c r="G267" s="89" t="s">
        <v>196</v>
      </c>
    </row>
    <row r="268" spans="1:9" s="89" customFormat="1">
      <c r="A268" s="351"/>
      <c r="B268" s="78"/>
      <c r="C268" s="78"/>
      <c r="D268" s="164"/>
      <c r="E268" s="169" t="s">
        <v>197</v>
      </c>
      <c r="F268" s="68">
        <f>ROUND(SUBTOTAL(109,F137:F267),2)</f>
        <v>0</v>
      </c>
      <c r="G268" s="89" t="s">
        <v>196</v>
      </c>
      <c r="I268" s="349" t="s">
        <v>210</v>
      </c>
    </row>
    <row r="269" spans="1:9">
      <c r="F269" s="217"/>
      <c r="G269" s="89" t="s">
        <v>198</v>
      </c>
    </row>
    <row r="270" spans="1:9">
      <c r="C270" s="483" t="str">
        <f>"Total "&amp;B2</f>
        <v>Total Work-Based Training</v>
      </c>
      <c r="D270" s="483"/>
      <c r="E270" s="483"/>
      <c r="F270" s="68">
        <f>+F268+F136</f>
        <v>0</v>
      </c>
      <c r="G270" s="89" t="s">
        <v>198</v>
      </c>
      <c r="I270" s="121" t="s">
        <v>200</v>
      </c>
    </row>
    <row r="271" spans="1:9" s="89" customFormat="1">
      <c r="A271" s="182"/>
      <c r="B271" s="78"/>
      <c r="C271" s="78"/>
      <c r="D271" s="78"/>
      <c r="E271" s="78"/>
      <c r="F271" s="110"/>
      <c r="G271" s="89" t="s">
        <v>198</v>
      </c>
    </row>
    <row r="272" spans="1:9" s="89" customFormat="1">
      <c r="A272" s="185" t="str">
        <f>B2&amp;" Narrative (State):"</f>
        <v>Work-Based Training Narrative (State):</v>
      </c>
      <c r="B272" s="95"/>
      <c r="C272" s="95"/>
      <c r="D272" s="95"/>
      <c r="E272" s="95"/>
      <c r="F272" s="96"/>
      <c r="G272" s="89" t="s">
        <v>193</v>
      </c>
      <c r="I272" s="122" t="s">
        <v>202</v>
      </c>
    </row>
    <row r="273" spans="1:17" s="89" customFormat="1" ht="45" customHeight="1">
      <c r="A273" s="477"/>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Work-Based Training Narrative (Non-State) i.e. Match or Other Funding</v>
      </c>
      <c r="B275" s="99"/>
      <c r="C275" s="99"/>
      <c r="D275" s="99"/>
      <c r="E275" s="99"/>
      <c r="F275" s="100"/>
      <c r="G275" s="89" t="s">
        <v>196</v>
      </c>
      <c r="I275" s="122" t="s">
        <v>202</v>
      </c>
    </row>
    <row r="276" spans="1:17" s="89" customFormat="1" ht="45" customHeight="1">
      <c r="A276" s="477"/>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Xh9061X9Rier21MRwb0CExmb9Pc6tSKRWG6klOalIMl9aPAf/2nWHgdKBHuikANyj8c+VW22pOMehhvRIJxaFA==" saltValue="j4LjaQLO9gETjK+2Tq6wQA==" spinCount="100000" sheet="1" formatCells="0" formatRows="0" insertRows="0" deleteRows="0" sort="0" autoFilter="0"/>
  <autoFilter ref="G1:G278" xr:uid="{00000000-0001-0000-1500-000000000000}"/>
  <mergeCells count="8">
    <mergeCell ref="A276:F276"/>
    <mergeCell ref="I276:Q276"/>
    <mergeCell ref="A1:E1"/>
    <mergeCell ref="B2:F2"/>
    <mergeCell ref="A3:F3"/>
    <mergeCell ref="C270:E270"/>
    <mergeCell ref="A273:F273"/>
    <mergeCell ref="I273:Q273"/>
  </mergeCells>
  <printOptions horizontalCentered="1"/>
  <pageMargins left="0.25" right="0.25" top="0.25" bottom="0.5" header="0.3" footer="0.3"/>
  <pageSetup fitToHeight="0" orientation="landscape" blackAndWhite="1" r:id="rId1"/>
  <headerFooter>
    <oddFooter>&amp;L&amp;F</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6B6C1-A4D4-484C-844C-2C7F220A0F8E}">
  <sheetPr>
    <pageSetUpPr fitToPage="1"/>
  </sheetPr>
  <dimension ref="A1:Q278"/>
  <sheetViews>
    <sheetView zoomScaleNormal="100" zoomScaleSheetLayoutView="100" workbookViewId="0">
      <selection activeCell="B6" sqref="B6"/>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v>1530</v>
      </c>
      <c r="B2" s="501" t="s">
        <v>314</v>
      </c>
      <c r="C2" s="501"/>
      <c r="D2" s="501"/>
      <c r="E2" s="501"/>
      <c r="F2" s="501"/>
      <c r="G2" s="45"/>
    </row>
    <row r="3" spans="1:9" ht="42" customHeight="1">
      <c r="A3" s="431" t="s">
        <v>311</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c r="B6" s="87"/>
      <c r="C6" s="87"/>
      <c r="D6" s="205"/>
      <c r="E6" s="87"/>
      <c r="F6" s="68">
        <f t="shared" ref="F6:F134" si="0">ROUND(+B6*D6*E6,2)</f>
        <v>0</v>
      </c>
      <c r="G6" s="89" t="s">
        <v>193</v>
      </c>
    </row>
    <row r="7" spans="1:9" s="89" customFormat="1">
      <c r="A7" s="351"/>
      <c r="B7" s="87"/>
      <c r="C7" s="87"/>
      <c r="D7" s="205"/>
      <c r="E7" s="87"/>
      <c r="F7" s="68">
        <f t="shared" si="0"/>
        <v>0</v>
      </c>
      <c r="G7" s="89" t="s">
        <v>193</v>
      </c>
    </row>
    <row r="8" spans="1:9" s="89" customFormat="1">
      <c r="A8" s="351"/>
      <c r="B8" s="87"/>
      <c r="C8" s="87"/>
      <c r="D8" s="205"/>
      <c r="E8" s="87"/>
      <c r="F8" s="68">
        <f t="shared" si="0"/>
        <v>0</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si="0"/>
        <v>0</v>
      </c>
      <c r="G39" s="89" t="s">
        <v>193</v>
      </c>
    </row>
    <row r="40" spans="1:7" s="89" customFormat="1" hidden="1">
      <c r="A40" s="351"/>
      <c r="B40" s="87"/>
      <c r="C40" s="87"/>
      <c r="D40" s="205"/>
      <c r="E40" s="87"/>
      <c r="F40" s="68">
        <f t="shared" si="0"/>
        <v>0</v>
      </c>
      <c r="G40" s="89" t="s">
        <v>193</v>
      </c>
    </row>
    <row r="41" spans="1:7" s="89" customFormat="1" hidden="1">
      <c r="A41" s="351"/>
      <c r="B41" s="87"/>
      <c r="C41" s="87"/>
      <c r="D41" s="205"/>
      <c r="E41" s="87"/>
      <c r="F41" s="68">
        <f t="shared" si="0"/>
        <v>0</v>
      </c>
      <c r="G41" s="89" t="s">
        <v>193</v>
      </c>
    </row>
    <row r="42" spans="1:7" s="89" customFormat="1" hidden="1">
      <c r="A42" s="351"/>
      <c r="B42" s="87"/>
      <c r="C42" s="87"/>
      <c r="D42" s="205"/>
      <c r="E42" s="87"/>
      <c r="F42" s="68">
        <f t="shared" si="0"/>
        <v>0</v>
      </c>
      <c r="G42" s="89" t="s">
        <v>193</v>
      </c>
    </row>
    <row r="43" spans="1:7" s="89" customFormat="1" hidden="1">
      <c r="A43" s="351"/>
      <c r="B43" s="87"/>
      <c r="C43" s="87"/>
      <c r="D43" s="205"/>
      <c r="E43" s="87"/>
      <c r="F43" s="68">
        <f t="shared" si="0"/>
        <v>0</v>
      </c>
      <c r="G43" s="89" t="s">
        <v>193</v>
      </c>
    </row>
    <row r="44" spans="1:7" s="89" customFormat="1" hidden="1">
      <c r="A44" s="351"/>
      <c r="B44" s="87"/>
      <c r="C44" s="87"/>
      <c r="D44" s="205"/>
      <c r="E44" s="87"/>
      <c r="F44" s="68">
        <f t="shared" si="0"/>
        <v>0</v>
      </c>
      <c r="G44" s="89" t="s">
        <v>193</v>
      </c>
    </row>
    <row r="45" spans="1:7" s="89" customFormat="1" hidden="1">
      <c r="A45" s="351"/>
      <c r="B45" s="87"/>
      <c r="C45" s="87"/>
      <c r="D45" s="205"/>
      <c r="E45" s="87"/>
      <c r="F45" s="68">
        <f t="shared" si="0"/>
        <v>0</v>
      </c>
      <c r="G45" s="89" t="s">
        <v>193</v>
      </c>
    </row>
    <row r="46" spans="1:7" s="89" customFormat="1" hidden="1">
      <c r="A46" s="351"/>
      <c r="B46" s="87"/>
      <c r="C46" s="87"/>
      <c r="D46" s="205"/>
      <c r="E46" s="87"/>
      <c r="F46" s="68">
        <f t="shared" si="0"/>
        <v>0</v>
      </c>
      <c r="G46" s="89" t="s">
        <v>193</v>
      </c>
    </row>
    <row r="47" spans="1:7" s="89" customFormat="1" hidden="1">
      <c r="A47" s="351"/>
      <c r="B47" s="87"/>
      <c r="C47" s="87"/>
      <c r="D47" s="205"/>
      <c r="E47" s="87"/>
      <c r="F47" s="68">
        <f t="shared" si="0"/>
        <v>0</v>
      </c>
      <c r="G47" s="89" t="s">
        <v>193</v>
      </c>
    </row>
    <row r="48" spans="1:7" s="89" customFormat="1" hidden="1">
      <c r="A48" s="351"/>
      <c r="B48" s="87"/>
      <c r="C48" s="87"/>
      <c r="D48" s="205"/>
      <c r="E48" s="87"/>
      <c r="F48" s="68">
        <f t="shared" si="0"/>
        <v>0</v>
      </c>
      <c r="G48" s="89" t="s">
        <v>193</v>
      </c>
    </row>
    <row r="49" spans="1:7" s="89" customFormat="1" hidden="1">
      <c r="A49" s="351"/>
      <c r="B49" s="87"/>
      <c r="C49" s="87"/>
      <c r="D49" s="205"/>
      <c r="E49" s="87"/>
      <c r="F49" s="68">
        <f t="shared" si="0"/>
        <v>0</v>
      </c>
      <c r="G49" s="89" t="s">
        <v>193</v>
      </c>
    </row>
    <row r="50" spans="1:7" s="89" customFormat="1" hidden="1">
      <c r="A50" s="351"/>
      <c r="B50" s="87"/>
      <c r="C50" s="87"/>
      <c r="D50" s="205"/>
      <c r="E50" s="87"/>
      <c r="F50" s="68">
        <f t="shared" si="0"/>
        <v>0</v>
      </c>
      <c r="G50" s="89" t="s">
        <v>193</v>
      </c>
    </row>
    <row r="51" spans="1:7" s="89" customFormat="1" hidden="1">
      <c r="A51" s="351"/>
      <c r="B51" s="87"/>
      <c r="C51" s="87"/>
      <c r="D51" s="205"/>
      <c r="E51" s="87"/>
      <c r="F51" s="68">
        <f t="shared" si="0"/>
        <v>0</v>
      </c>
      <c r="G51" s="89" t="s">
        <v>193</v>
      </c>
    </row>
    <row r="52" spans="1:7" s="89" customFormat="1" hidden="1">
      <c r="A52" s="351"/>
      <c r="B52" s="87"/>
      <c r="C52" s="87"/>
      <c r="D52" s="205"/>
      <c r="E52" s="87"/>
      <c r="F52" s="68">
        <f t="shared" si="0"/>
        <v>0</v>
      </c>
      <c r="G52" s="89" t="s">
        <v>193</v>
      </c>
    </row>
    <row r="53" spans="1:7" s="89" customFormat="1" hidden="1">
      <c r="A53" s="351"/>
      <c r="B53" s="87"/>
      <c r="C53" s="87"/>
      <c r="D53" s="205"/>
      <c r="E53" s="87"/>
      <c r="F53" s="68">
        <f t="shared" si="0"/>
        <v>0</v>
      </c>
      <c r="G53" s="89" t="s">
        <v>193</v>
      </c>
    </row>
    <row r="54" spans="1:7" s="89" customFormat="1" hidden="1">
      <c r="A54" s="351"/>
      <c r="B54" s="87"/>
      <c r="C54" s="87"/>
      <c r="D54" s="205"/>
      <c r="E54" s="87"/>
      <c r="F54" s="68">
        <f t="shared" si="0"/>
        <v>0</v>
      </c>
      <c r="G54" s="89" t="s">
        <v>193</v>
      </c>
    </row>
    <row r="55" spans="1:7" s="89" customFormat="1" hidden="1">
      <c r="A55" s="351"/>
      <c r="B55" s="87"/>
      <c r="C55" s="87"/>
      <c r="D55" s="205"/>
      <c r="E55" s="87"/>
      <c r="F55" s="68">
        <f t="shared" si="0"/>
        <v>0</v>
      </c>
      <c r="G55" s="89" t="s">
        <v>193</v>
      </c>
    </row>
    <row r="56" spans="1:7" s="89" customFormat="1" hidden="1">
      <c r="A56" s="351"/>
      <c r="B56" s="87"/>
      <c r="C56" s="87"/>
      <c r="D56" s="205"/>
      <c r="E56" s="87"/>
      <c r="F56" s="68">
        <f t="shared" si="0"/>
        <v>0</v>
      </c>
      <c r="G56" s="89" t="s">
        <v>193</v>
      </c>
    </row>
    <row r="57" spans="1:7" s="89" customFormat="1" hidden="1">
      <c r="A57" s="351"/>
      <c r="B57" s="87"/>
      <c r="C57" s="87"/>
      <c r="D57" s="205"/>
      <c r="E57" s="87"/>
      <c r="F57" s="68">
        <f t="shared" si="0"/>
        <v>0</v>
      </c>
      <c r="G57" s="89" t="s">
        <v>193</v>
      </c>
    </row>
    <row r="58" spans="1:7" s="89" customFormat="1" hidden="1">
      <c r="A58" s="351"/>
      <c r="B58" s="87"/>
      <c r="C58" s="87"/>
      <c r="D58" s="205"/>
      <c r="E58" s="87"/>
      <c r="F58" s="68">
        <f t="shared" si="0"/>
        <v>0</v>
      </c>
      <c r="G58" s="89" t="s">
        <v>193</v>
      </c>
    </row>
    <row r="59" spans="1:7" s="89" customFormat="1" hidden="1">
      <c r="A59" s="351"/>
      <c r="B59" s="87"/>
      <c r="C59" s="87"/>
      <c r="D59" s="205"/>
      <c r="E59" s="87"/>
      <c r="F59" s="68">
        <f t="shared" si="0"/>
        <v>0</v>
      </c>
      <c r="G59" s="89" t="s">
        <v>193</v>
      </c>
    </row>
    <row r="60" spans="1:7" s="89" customFormat="1" hidden="1">
      <c r="A60" s="351"/>
      <c r="B60" s="87"/>
      <c r="C60" s="87"/>
      <c r="D60" s="205"/>
      <c r="E60" s="87"/>
      <c r="F60" s="68">
        <f t="shared" si="0"/>
        <v>0</v>
      </c>
      <c r="G60" s="89" t="s">
        <v>193</v>
      </c>
    </row>
    <row r="61" spans="1:7" s="89" customFormat="1" hidden="1">
      <c r="A61" s="351"/>
      <c r="B61" s="87"/>
      <c r="C61" s="87"/>
      <c r="D61" s="205"/>
      <c r="E61" s="87"/>
      <c r="F61" s="68">
        <f t="shared" si="0"/>
        <v>0</v>
      </c>
      <c r="G61" s="89" t="s">
        <v>193</v>
      </c>
    </row>
    <row r="62" spans="1:7" s="89" customFormat="1" hidden="1">
      <c r="A62" s="351"/>
      <c r="B62" s="87"/>
      <c r="C62" s="87"/>
      <c r="D62" s="205"/>
      <c r="E62" s="87"/>
      <c r="F62" s="68">
        <f t="shared" si="0"/>
        <v>0</v>
      </c>
      <c r="G62" s="89" t="s">
        <v>193</v>
      </c>
    </row>
    <row r="63" spans="1:7" s="89" customFormat="1" hidden="1">
      <c r="A63" s="351"/>
      <c r="B63" s="87"/>
      <c r="C63" s="87"/>
      <c r="D63" s="205"/>
      <c r="E63" s="87"/>
      <c r="F63" s="68">
        <f t="shared" si="0"/>
        <v>0</v>
      </c>
      <c r="G63" s="89" t="s">
        <v>193</v>
      </c>
    </row>
    <row r="64" spans="1:7" s="89" customFormat="1" hidden="1">
      <c r="A64" s="351"/>
      <c r="B64" s="87"/>
      <c r="C64" s="87"/>
      <c r="D64" s="205"/>
      <c r="E64" s="87"/>
      <c r="F64" s="68">
        <f t="shared" si="0"/>
        <v>0</v>
      </c>
      <c r="G64" s="89" t="s">
        <v>193</v>
      </c>
    </row>
    <row r="65" spans="1:7" s="89" customFormat="1" hidden="1">
      <c r="A65" s="351"/>
      <c r="B65" s="87"/>
      <c r="C65" s="87"/>
      <c r="D65" s="205"/>
      <c r="E65" s="87"/>
      <c r="F65" s="68">
        <f t="shared" si="0"/>
        <v>0</v>
      </c>
      <c r="G65" s="89" t="s">
        <v>193</v>
      </c>
    </row>
    <row r="66" spans="1:7" s="89" customFormat="1" hidden="1">
      <c r="A66" s="351"/>
      <c r="B66" s="87"/>
      <c r="C66" s="87"/>
      <c r="D66" s="205"/>
      <c r="E66" s="87"/>
      <c r="F66" s="68">
        <f t="shared" si="0"/>
        <v>0</v>
      </c>
      <c r="G66" s="89" t="s">
        <v>193</v>
      </c>
    </row>
    <row r="67" spans="1:7" s="89" customFormat="1" hidden="1">
      <c r="A67" s="351"/>
      <c r="B67" s="87"/>
      <c r="C67" s="87"/>
      <c r="D67" s="205"/>
      <c r="E67" s="87"/>
      <c r="F67" s="68">
        <f t="shared" si="0"/>
        <v>0</v>
      </c>
      <c r="G67" s="89" t="s">
        <v>193</v>
      </c>
    </row>
    <row r="68" spans="1:7" s="89" customFormat="1" hidden="1">
      <c r="A68" s="351"/>
      <c r="B68" s="87"/>
      <c r="C68" s="87"/>
      <c r="D68" s="205"/>
      <c r="E68" s="87"/>
      <c r="F68" s="68">
        <f t="shared" si="0"/>
        <v>0</v>
      </c>
      <c r="G68" s="89" t="s">
        <v>193</v>
      </c>
    </row>
    <row r="69" spans="1:7" s="89" customFormat="1" hidden="1">
      <c r="A69" s="351"/>
      <c r="B69" s="87"/>
      <c r="C69" s="87"/>
      <c r="D69" s="205"/>
      <c r="E69" s="87"/>
      <c r="F69" s="68">
        <f t="shared" si="0"/>
        <v>0</v>
      </c>
      <c r="G69" s="89" t="s">
        <v>193</v>
      </c>
    </row>
    <row r="70" spans="1:7" s="89" customFormat="1" hidden="1">
      <c r="A70" s="351"/>
      <c r="B70" s="87"/>
      <c r="C70" s="87"/>
      <c r="D70" s="205"/>
      <c r="E70" s="87"/>
      <c r="F70" s="68">
        <f t="shared" si="0"/>
        <v>0</v>
      </c>
      <c r="G70" s="89" t="s">
        <v>193</v>
      </c>
    </row>
    <row r="71" spans="1:7" s="89" customFormat="1" hidden="1">
      <c r="A71" s="351"/>
      <c r="B71" s="87"/>
      <c r="C71" s="87"/>
      <c r="D71" s="205"/>
      <c r="E71" s="87"/>
      <c r="F71" s="68">
        <f t="shared" si="0"/>
        <v>0</v>
      </c>
      <c r="G71" s="89" t="s">
        <v>193</v>
      </c>
    </row>
    <row r="72" spans="1:7" s="89" customFormat="1" hidden="1">
      <c r="A72" s="351"/>
      <c r="B72" s="87"/>
      <c r="C72" s="87"/>
      <c r="D72" s="205"/>
      <c r="E72" s="87"/>
      <c r="F72" s="68">
        <f t="shared" si="0"/>
        <v>0</v>
      </c>
      <c r="G72" s="89" t="s">
        <v>193</v>
      </c>
    </row>
    <row r="73" spans="1:7" s="89" customFormat="1" hidden="1">
      <c r="A73" s="351"/>
      <c r="B73" s="87"/>
      <c r="C73" s="87"/>
      <c r="D73" s="205"/>
      <c r="E73" s="87"/>
      <c r="F73" s="68">
        <f t="shared" si="0"/>
        <v>0</v>
      </c>
      <c r="G73" s="89" t="s">
        <v>193</v>
      </c>
    </row>
    <row r="74" spans="1:7" s="89" customFormat="1" hidden="1">
      <c r="A74" s="351"/>
      <c r="B74" s="87"/>
      <c r="C74" s="87"/>
      <c r="D74" s="205"/>
      <c r="E74" s="87"/>
      <c r="F74" s="68">
        <f t="shared" si="0"/>
        <v>0</v>
      </c>
      <c r="G74" s="89" t="s">
        <v>193</v>
      </c>
    </row>
    <row r="75" spans="1:7" s="89" customFormat="1" hidden="1">
      <c r="A75" s="351"/>
      <c r="B75" s="87"/>
      <c r="C75" s="87"/>
      <c r="D75" s="205"/>
      <c r="E75" s="87"/>
      <c r="F75" s="68">
        <f t="shared" si="0"/>
        <v>0</v>
      </c>
      <c r="G75" s="89" t="s">
        <v>193</v>
      </c>
    </row>
    <row r="76" spans="1:7" s="89" customFormat="1" hidden="1">
      <c r="A76" s="351"/>
      <c r="B76" s="87"/>
      <c r="C76" s="87"/>
      <c r="D76" s="205"/>
      <c r="E76" s="87"/>
      <c r="F76" s="68">
        <f t="shared" si="0"/>
        <v>0</v>
      </c>
      <c r="G76" s="89" t="s">
        <v>193</v>
      </c>
    </row>
    <row r="77" spans="1:7" s="89" customFormat="1" hidden="1">
      <c r="A77" s="351"/>
      <c r="B77" s="87"/>
      <c r="C77" s="87"/>
      <c r="D77" s="205"/>
      <c r="E77" s="87"/>
      <c r="F77" s="68">
        <f t="shared" si="0"/>
        <v>0</v>
      </c>
      <c r="G77" s="89" t="s">
        <v>193</v>
      </c>
    </row>
    <row r="78" spans="1:7" s="89" customFormat="1" hidden="1">
      <c r="A78" s="351"/>
      <c r="B78" s="87"/>
      <c r="C78" s="87"/>
      <c r="D78" s="205"/>
      <c r="E78" s="87"/>
      <c r="F78" s="68">
        <f t="shared" si="0"/>
        <v>0</v>
      </c>
      <c r="G78" s="89" t="s">
        <v>193</v>
      </c>
    </row>
    <row r="79" spans="1:7" s="89" customFormat="1" hidden="1">
      <c r="A79" s="351"/>
      <c r="B79" s="87"/>
      <c r="C79" s="87"/>
      <c r="D79" s="205"/>
      <c r="E79" s="87"/>
      <c r="F79" s="68">
        <f t="shared" si="0"/>
        <v>0</v>
      </c>
      <c r="G79" s="89" t="s">
        <v>193</v>
      </c>
    </row>
    <row r="80" spans="1:7" s="89" customFormat="1" hidden="1">
      <c r="A80" s="351"/>
      <c r="B80" s="87"/>
      <c r="C80" s="87"/>
      <c r="D80" s="205"/>
      <c r="E80" s="87"/>
      <c r="F80" s="68">
        <f t="shared" si="0"/>
        <v>0</v>
      </c>
      <c r="G80" s="89" t="s">
        <v>193</v>
      </c>
    </row>
    <row r="81" spans="1:7" s="89" customFormat="1" hidden="1">
      <c r="A81" s="351"/>
      <c r="B81" s="87"/>
      <c r="C81" s="87"/>
      <c r="D81" s="205"/>
      <c r="E81" s="87"/>
      <c r="F81" s="68">
        <f t="shared" si="0"/>
        <v>0</v>
      </c>
      <c r="G81" s="89" t="s">
        <v>193</v>
      </c>
    </row>
    <row r="82" spans="1:7" s="89" customFormat="1" hidden="1">
      <c r="A82" s="351"/>
      <c r="B82" s="87"/>
      <c r="C82" s="87"/>
      <c r="D82" s="205"/>
      <c r="E82" s="87"/>
      <c r="F82" s="68">
        <f t="shared" si="0"/>
        <v>0</v>
      </c>
      <c r="G82" s="89" t="s">
        <v>193</v>
      </c>
    </row>
    <row r="83" spans="1:7" s="89" customFormat="1" hidden="1">
      <c r="A83" s="351"/>
      <c r="B83" s="87"/>
      <c r="C83" s="87"/>
      <c r="D83" s="205"/>
      <c r="E83" s="87"/>
      <c r="F83" s="68">
        <f t="shared" si="0"/>
        <v>0</v>
      </c>
      <c r="G83" s="89" t="s">
        <v>193</v>
      </c>
    </row>
    <row r="84" spans="1:7" s="89" customFormat="1" hidden="1">
      <c r="A84" s="351"/>
      <c r="B84" s="87"/>
      <c r="C84" s="87"/>
      <c r="D84" s="205"/>
      <c r="E84" s="87"/>
      <c r="F84" s="68">
        <f t="shared" si="0"/>
        <v>0</v>
      </c>
      <c r="G84" s="89" t="s">
        <v>193</v>
      </c>
    </row>
    <row r="85" spans="1:7" s="89" customFormat="1" hidden="1">
      <c r="A85" s="351"/>
      <c r="B85" s="87"/>
      <c r="C85" s="87"/>
      <c r="D85" s="205"/>
      <c r="E85" s="87"/>
      <c r="F85" s="68">
        <f t="shared" si="0"/>
        <v>0</v>
      </c>
      <c r="G85" s="89" t="s">
        <v>193</v>
      </c>
    </row>
    <row r="86" spans="1:7" s="89" customFormat="1" hidden="1">
      <c r="A86" s="351"/>
      <c r="B86" s="87"/>
      <c r="C86" s="87"/>
      <c r="D86" s="205"/>
      <c r="E86" s="87"/>
      <c r="F86" s="68">
        <f t="shared" si="0"/>
        <v>0</v>
      </c>
      <c r="G86" s="89" t="s">
        <v>193</v>
      </c>
    </row>
    <row r="87" spans="1:7" s="89" customFormat="1" hidden="1">
      <c r="A87" s="351"/>
      <c r="B87" s="87"/>
      <c r="C87" s="87"/>
      <c r="D87" s="205"/>
      <c r="E87" s="87"/>
      <c r="F87" s="68">
        <f t="shared" si="0"/>
        <v>0</v>
      </c>
      <c r="G87" s="89" t="s">
        <v>193</v>
      </c>
    </row>
    <row r="88" spans="1:7" s="89" customFormat="1" hidden="1">
      <c r="A88" s="351"/>
      <c r="B88" s="87"/>
      <c r="C88" s="87"/>
      <c r="D88" s="205"/>
      <c r="E88" s="87"/>
      <c r="F88" s="68">
        <f t="shared" si="0"/>
        <v>0</v>
      </c>
      <c r="G88" s="89" t="s">
        <v>193</v>
      </c>
    </row>
    <row r="89" spans="1:7" s="89" customFormat="1" hidden="1">
      <c r="A89" s="351"/>
      <c r="B89" s="87"/>
      <c r="C89" s="87"/>
      <c r="D89" s="205"/>
      <c r="E89" s="87"/>
      <c r="F89" s="68">
        <f t="shared" si="0"/>
        <v>0</v>
      </c>
      <c r="G89" s="89" t="s">
        <v>193</v>
      </c>
    </row>
    <row r="90" spans="1:7" s="89" customFormat="1" hidden="1">
      <c r="A90" s="351"/>
      <c r="B90" s="87"/>
      <c r="C90" s="87"/>
      <c r="D90" s="205"/>
      <c r="E90" s="87"/>
      <c r="F90" s="68">
        <f t="shared" si="0"/>
        <v>0</v>
      </c>
      <c r="G90" s="89" t="s">
        <v>193</v>
      </c>
    </row>
    <row r="91" spans="1:7" s="89" customFormat="1" hidden="1">
      <c r="A91" s="351"/>
      <c r="B91" s="87"/>
      <c r="C91" s="87"/>
      <c r="D91" s="205"/>
      <c r="E91" s="87"/>
      <c r="F91" s="68">
        <f t="shared" si="0"/>
        <v>0</v>
      </c>
      <c r="G91" s="89" t="s">
        <v>193</v>
      </c>
    </row>
    <row r="92" spans="1:7" s="89" customFormat="1" hidden="1">
      <c r="A92" s="351"/>
      <c r="B92" s="87"/>
      <c r="C92" s="87"/>
      <c r="D92" s="205"/>
      <c r="E92" s="87"/>
      <c r="F92" s="68">
        <f t="shared" si="0"/>
        <v>0</v>
      </c>
      <c r="G92" s="89" t="s">
        <v>193</v>
      </c>
    </row>
    <row r="93" spans="1:7" s="89" customFormat="1" hidden="1">
      <c r="A93" s="351"/>
      <c r="B93" s="87"/>
      <c r="C93" s="87"/>
      <c r="D93" s="205"/>
      <c r="E93" s="87"/>
      <c r="F93" s="68">
        <f t="shared" si="0"/>
        <v>0</v>
      </c>
      <c r="G93" s="89" t="s">
        <v>193</v>
      </c>
    </row>
    <row r="94" spans="1:7" s="89" customFormat="1" hidden="1">
      <c r="A94" s="351"/>
      <c r="B94" s="87"/>
      <c r="C94" s="87"/>
      <c r="D94" s="205"/>
      <c r="E94" s="87"/>
      <c r="F94" s="68">
        <f t="shared" si="0"/>
        <v>0</v>
      </c>
      <c r="G94" s="89" t="s">
        <v>193</v>
      </c>
    </row>
    <row r="95" spans="1:7" s="89" customFormat="1" hidden="1">
      <c r="A95" s="351"/>
      <c r="B95" s="87"/>
      <c r="C95" s="87"/>
      <c r="D95" s="205"/>
      <c r="E95" s="87"/>
      <c r="F95" s="68">
        <f t="shared" si="0"/>
        <v>0</v>
      </c>
      <c r="G95" s="89" t="s">
        <v>193</v>
      </c>
    </row>
    <row r="96" spans="1:7" s="89" customFormat="1" hidden="1">
      <c r="A96" s="351"/>
      <c r="B96" s="87"/>
      <c r="C96" s="87"/>
      <c r="D96" s="205"/>
      <c r="E96" s="87"/>
      <c r="F96" s="68">
        <f t="shared" si="0"/>
        <v>0</v>
      </c>
      <c r="G96" s="89" t="s">
        <v>193</v>
      </c>
    </row>
    <row r="97" spans="1:7" s="89" customFormat="1" hidden="1">
      <c r="A97" s="351"/>
      <c r="B97" s="87"/>
      <c r="C97" s="87"/>
      <c r="D97" s="205"/>
      <c r="E97" s="87"/>
      <c r="F97" s="68">
        <f t="shared" si="0"/>
        <v>0</v>
      </c>
      <c r="G97" s="89" t="s">
        <v>193</v>
      </c>
    </row>
    <row r="98" spans="1:7" s="89" customFormat="1" hidden="1">
      <c r="A98" s="351"/>
      <c r="B98" s="87"/>
      <c r="C98" s="87"/>
      <c r="D98" s="205"/>
      <c r="E98" s="87"/>
      <c r="F98" s="68">
        <f t="shared" si="0"/>
        <v>0</v>
      </c>
      <c r="G98" s="89" t="s">
        <v>193</v>
      </c>
    </row>
    <row r="99" spans="1:7" s="89" customFormat="1" hidden="1">
      <c r="A99" s="351"/>
      <c r="B99" s="87"/>
      <c r="C99" s="87"/>
      <c r="D99" s="205"/>
      <c r="E99" s="87"/>
      <c r="F99" s="68">
        <f t="shared" si="0"/>
        <v>0</v>
      </c>
      <c r="G99" s="89" t="s">
        <v>193</v>
      </c>
    </row>
    <row r="100" spans="1:7" s="89" customFormat="1" hidden="1">
      <c r="A100" s="351"/>
      <c r="B100" s="87"/>
      <c r="C100" s="87"/>
      <c r="D100" s="205"/>
      <c r="E100" s="87"/>
      <c r="F100" s="68">
        <f t="shared" si="0"/>
        <v>0</v>
      </c>
      <c r="G100" s="89" t="s">
        <v>193</v>
      </c>
    </row>
    <row r="101" spans="1:7" s="89" customFormat="1" hidden="1">
      <c r="A101" s="351"/>
      <c r="B101" s="87"/>
      <c r="C101" s="87"/>
      <c r="D101" s="205"/>
      <c r="E101" s="87"/>
      <c r="F101" s="68">
        <f t="shared" si="0"/>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si="0"/>
        <v>0</v>
      </c>
      <c r="G111" s="89" t="s">
        <v>193</v>
      </c>
    </row>
    <row r="112" spans="1:7" s="89" customFormat="1" hidden="1">
      <c r="A112" s="351"/>
      <c r="B112" s="87"/>
      <c r="C112" s="87"/>
      <c r="D112" s="205"/>
      <c r="E112" s="87"/>
      <c r="F112" s="68">
        <f t="shared" si="0"/>
        <v>0</v>
      </c>
      <c r="G112" s="89" t="s">
        <v>193</v>
      </c>
    </row>
    <row r="113" spans="1:7" s="89" customFormat="1" hidden="1">
      <c r="A113" s="351"/>
      <c r="B113" s="87"/>
      <c r="C113" s="87"/>
      <c r="D113" s="205"/>
      <c r="E113" s="87"/>
      <c r="F113" s="68">
        <f t="shared" si="0"/>
        <v>0</v>
      </c>
      <c r="G113" s="89" t="s">
        <v>193</v>
      </c>
    </row>
    <row r="114" spans="1:7" s="89" customFormat="1" hidden="1">
      <c r="A114" s="351"/>
      <c r="B114" s="87"/>
      <c r="C114" s="87"/>
      <c r="D114" s="205"/>
      <c r="E114" s="87"/>
      <c r="F114" s="68">
        <f t="shared" si="0"/>
        <v>0</v>
      </c>
      <c r="G114" s="89" t="s">
        <v>193</v>
      </c>
    </row>
    <row r="115" spans="1:7" s="89" customFormat="1" hidden="1">
      <c r="A115" s="351"/>
      <c r="B115" s="87"/>
      <c r="C115" s="87"/>
      <c r="D115" s="205"/>
      <c r="E115" s="87"/>
      <c r="F115" s="68">
        <f t="shared" si="0"/>
        <v>0</v>
      </c>
      <c r="G115" s="89" t="s">
        <v>193</v>
      </c>
    </row>
    <row r="116" spans="1:7" s="89" customFormat="1" hidden="1">
      <c r="A116" s="351"/>
      <c r="B116" s="87"/>
      <c r="C116" s="87"/>
      <c r="D116" s="205"/>
      <c r="E116" s="87"/>
      <c r="F116" s="68">
        <f t="shared" si="0"/>
        <v>0</v>
      </c>
      <c r="G116" s="89" t="s">
        <v>193</v>
      </c>
    </row>
    <row r="117" spans="1:7" s="89" customFormat="1" hidden="1">
      <c r="A117" s="351"/>
      <c r="B117" s="87"/>
      <c r="C117" s="87"/>
      <c r="D117" s="205"/>
      <c r="E117" s="87"/>
      <c r="F117" s="68">
        <f t="shared" si="0"/>
        <v>0</v>
      </c>
      <c r="G117" s="89" t="s">
        <v>193</v>
      </c>
    </row>
    <row r="118" spans="1:7" s="89" customFormat="1" hidden="1">
      <c r="A118" s="351"/>
      <c r="B118" s="87"/>
      <c r="C118" s="87"/>
      <c r="D118" s="205"/>
      <c r="E118" s="87"/>
      <c r="F118" s="68">
        <f t="shared" si="0"/>
        <v>0</v>
      </c>
      <c r="G118" s="89" t="s">
        <v>193</v>
      </c>
    </row>
    <row r="119" spans="1:7" s="89" customFormat="1" hidden="1">
      <c r="A119" s="351"/>
      <c r="B119" s="87"/>
      <c r="C119" s="87"/>
      <c r="D119" s="205"/>
      <c r="E119" s="87"/>
      <c r="F119" s="68">
        <f t="shared" si="0"/>
        <v>0</v>
      </c>
      <c r="G119" s="89" t="s">
        <v>193</v>
      </c>
    </row>
    <row r="120" spans="1:7" s="89" customFormat="1" hidden="1">
      <c r="A120" s="351"/>
      <c r="B120" s="87"/>
      <c r="C120" s="87"/>
      <c r="D120" s="205"/>
      <c r="E120" s="87"/>
      <c r="F120" s="68">
        <f t="shared" si="0"/>
        <v>0</v>
      </c>
      <c r="G120" s="89" t="s">
        <v>193</v>
      </c>
    </row>
    <row r="121" spans="1:7" s="89" customFormat="1" hidden="1">
      <c r="A121" s="351"/>
      <c r="B121" s="87"/>
      <c r="C121" s="87"/>
      <c r="D121" s="205"/>
      <c r="E121" s="87"/>
      <c r="F121" s="68">
        <f t="shared" si="0"/>
        <v>0</v>
      </c>
      <c r="G121" s="89" t="s">
        <v>193</v>
      </c>
    </row>
    <row r="122" spans="1:7" s="89" customFormat="1" hidden="1">
      <c r="A122" s="351"/>
      <c r="B122" s="87"/>
      <c r="C122" s="87"/>
      <c r="D122" s="205"/>
      <c r="E122" s="87"/>
      <c r="F122" s="68">
        <f t="shared" si="0"/>
        <v>0</v>
      </c>
      <c r="G122" s="89" t="s">
        <v>193</v>
      </c>
    </row>
    <row r="123" spans="1:7" s="89" customFormat="1" hidden="1">
      <c r="A123" s="351"/>
      <c r="B123" s="87"/>
      <c r="C123" s="87"/>
      <c r="D123" s="205"/>
      <c r="E123" s="87"/>
      <c r="F123" s="68">
        <f t="shared" si="0"/>
        <v>0</v>
      </c>
      <c r="G123" s="89" t="s">
        <v>193</v>
      </c>
    </row>
    <row r="124" spans="1:7" s="89" customFormat="1" hidden="1">
      <c r="A124" s="351"/>
      <c r="B124" s="87"/>
      <c r="C124" s="87"/>
      <c r="D124" s="205"/>
      <c r="E124" s="87"/>
      <c r="F124" s="68">
        <f t="shared" si="0"/>
        <v>0</v>
      </c>
      <c r="G124" s="89" t="s">
        <v>193</v>
      </c>
    </row>
    <row r="125" spans="1:7" s="89" customFormat="1" hidden="1">
      <c r="A125" s="351"/>
      <c r="B125" s="87"/>
      <c r="C125" s="87"/>
      <c r="D125" s="205"/>
      <c r="E125" s="87"/>
      <c r="F125" s="68">
        <f t="shared" si="0"/>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si="0"/>
        <v>0</v>
      </c>
      <c r="G129" s="89" t="s">
        <v>193</v>
      </c>
    </row>
    <row r="130" spans="1:9" s="89" customFormat="1" hidden="1">
      <c r="A130" s="351"/>
      <c r="B130" s="87"/>
      <c r="C130" s="87"/>
      <c r="D130" s="205"/>
      <c r="E130" s="87"/>
      <c r="F130" s="68">
        <f t="shared" si="0"/>
        <v>0</v>
      </c>
      <c r="G130" s="89" t="s">
        <v>193</v>
      </c>
    </row>
    <row r="131" spans="1:9" s="89" customFormat="1" hidden="1">
      <c r="A131" s="351"/>
      <c r="B131" s="87"/>
      <c r="C131" s="87"/>
      <c r="D131" s="205"/>
      <c r="E131" s="87"/>
      <c r="F131" s="68">
        <f t="shared" si="0"/>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c r="B135" s="87"/>
      <c r="C135" s="87"/>
      <c r="D135" s="205"/>
      <c r="E135" s="87"/>
      <c r="F135" s="215">
        <f>ROUND(+B135*D135*E135,2)</f>
        <v>0</v>
      </c>
      <c r="G135" s="89" t="s">
        <v>193</v>
      </c>
    </row>
    <row r="136" spans="1:9" s="89" customFormat="1">
      <c r="A136" s="351"/>
      <c r="B136" s="78"/>
      <c r="C136" s="78"/>
      <c r="D136" s="116"/>
      <c r="E136" s="170" t="s">
        <v>194</v>
      </c>
      <c r="F136" s="171">
        <f>ROUND(SUBTOTAL(109,F6:F135),2)</f>
        <v>0</v>
      </c>
      <c r="G136" s="89" t="s">
        <v>193</v>
      </c>
      <c r="I136" s="349" t="s">
        <v>210</v>
      </c>
    </row>
    <row r="137" spans="1:9" s="89" customFormat="1">
      <c r="A137" s="351"/>
      <c r="B137" s="78"/>
      <c r="C137" s="78"/>
      <c r="D137" s="116"/>
      <c r="E137" s="78"/>
      <c r="F137" s="216"/>
      <c r="G137" s="89" t="s">
        <v>196</v>
      </c>
    </row>
    <row r="138" spans="1:9" s="89" customFormat="1">
      <c r="A138" s="351"/>
      <c r="B138" s="87"/>
      <c r="C138" s="87"/>
      <c r="D138" s="205"/>
      <c r="E138" s="87"/>
      <c r="F138" s="68">
        <f>ROUND(+B138*D138*E138,2)</f>
        <v>0</v>
      </c>
      <c r="G138" s="89" t="s">
        <v>196</v>
      </c>
    </row>
    <row r="139" spans="1:9" s="89" customFormat="1">
      <c r="A139" s="351"/>
      <c r="B139" s="87"/>
      <c r="C139" s="87"/>
      <c r="D139" s="205"/>
      <c r="E139" s="87"/>
      <c r="F139" s="68">
        <f t="shared" ref="F139:F266" si="1">ROUND(+B139*D139*E139,2)</f>
        <v>0</v>
      </c>
      <c r="G139" s="89" t="s">
        <v>196</v>
      </c>
    </row>
    <row r="140" spans="1:9" s="89" customFormat="1">
      <c r="A140" s="351"/>
      <c r="B140" s="87"/>
      <c r="C140" s="87"/>
      <c r="D140" s="205"/>
      <c r="E140" s="87"/>
      <c r="F140" s="68">
        <f t="shared" si="1"/>
        <v>0</v>
      </c>
      <c r="G140" s="89" t="s">
        <v>196</v>
      </c>
    </row>
    <row r="141" spans="1:9" s="89" customFormat="1" hidden="1">
      <c r="A141" s="351"/>
      <c r="B141" s="87"/>
      <c r="C141" s="87"/>
      <c r="D141" s="205"/>
      <c r="E141" s="87"/>
      <c r="F141" s="68">
        <f t="shared" si="1"/>
        <v>0</v>
      </c>
      <c r="G141" s="89" t="s">
        <v>196</v>
      </c>
    </row>
    <row r="142" spans="1:9" s="89" customFormat="1" hidden="1">
      <c r="A142" s="351"/>
      <c r="B142" s="87"/>
      <c r="C142" s="87"/>
      <c r="D142" s="205"/>
      <c r="E142" s="87"/>
      <c r="F142" s="68">
        <f t="shared" si="1"/>
        <v>0</v>
      </c>
      <c r="G142" s="89" t="s">
        <v>196</v>
      </c>
    </row>
    <row r="143" spans="1:9" s="89" customFormat="1" hidden="1">
      <c r="A143" s="351"/>
      <c r="B143" s="87"/>
      <c r="C143" s="87"/>
      <c r="D143" s="205"/>
      <c r="E143" s="87"/>
      <c r="F143" s="68">
        <f t="shared" si="1"/>
        <v>0</v>
      </c>
      <c r="G143" s="89" t="s">
        <v>196</v>
      </c>
    </row>
    <row r="144" spans="1:9" s="89" customFormat="1" hidden="1">
      <c r="A144" s="351"/>
      <c r="B144" s="87"/>
      <c r="C144" s="87"/>
      <c r="D144" s="205"/>
      <c r="E144" s="87"/>
      <c r="F144" s="68">
        <f t="shared" si="1"/>
        <v>0</v>
      </c>
      <c r="G144" s="89" t="s">
        <v>196</v>
      </c>
    </row>
    <row r="145" spans="1:7" s="89" customFormat="1" hidden="1">
      <c r="A145" s="351"/>
      <c r="B145" s="87"/>
      <c r="C145" s="87"/>
      <c r="D145" s="205"/>
      <c r="E145" s="87"/>
      <c r="F145" s="68">
        <f t="shared" si="1"/>
        <v>0</v>
      </c>
      <c r="G145" s="89" t="s">
        <v>196</v>
      </c>
    </row>
    <row r="146" spans="1:7" s="89" customFormat="1" hidden="1">
      <c r="A146" s="351"/>
      <c r="B146" s="87"/>
      <c r="C146" s="87"/>
      <c r="D146" s="205"/>
      <c r="E146" s="87"/>
      <c r="F146" s="68">
        <f t="shared" si="1"/>
        <v>0</v>
      </c>
      <c r="G146" s="89" t="s">
        <v>196</v>
      </c>
    </row>
    <row r="147" spans="1:7" s="89" customFormat="1" hidden="1">
      <c r="A147" s="351"/>
      <c r="B147" s="87"/>
      <c r="C147" s="87"/>
      <c r="D147" s="205"/>
      <c r="E147" s="87"/>
      <c r="F147" s="68">
        <f t="shared" si="1"/>
        <v>0</v>
      </c>
      <c r="G147" s="89" t="s">
        <v>196</v>
      </c>
    </row>
    <row r="148" spans="1:7" s="89" customFormat="1" hidden="1">
      <c r="A148" s="351"/>
      <c r="B148" s="87"/>
      <c r="C148" s="87"/>
      <c r="D148" s="205"/>
      <c r="E148" s="87"/>
      <c r="F148" s="68">
        <f t="shared" si="1"/>
        <v>0</v>
      </c>
      <c r="G148" s="89" t="s">
        <v>196</v>
      </c>
    </row>
    <row r="149" spans="1:7" s="89" customFormat="1" hidden="1">
      <c r="A149" s="351"/>
      <c r="B149" s="87"/>
      <c r="C149" s="87"/>
      <c r="D149" s="205"/>
      <c r="E149" s="87"/>
      <c r="F149" s="68">
        <f t="shared" si="1"/>
        <v>0</v>
      </c>
      <c r="G149" s="89" t="s">
        <v>196</v>
      </c>
    </row>
    <row r="150" spans="1:7" s="89" customFormat="1" hidden="1">
      <c r="A150" s="351"/>
      <c r="B150" s="87"/>
      <c r="C150" s="87"/>
      <c r="D150" s="205"/>
      <c r="E150" s="87"/>
      <c r="F150" s="68">
        <f t="shared" si="1"/>
        <v>0</v>
      </c>
      <c r="G150" s="89" t="s">
        <v>196</v>
      </c>
    </row>
    <row r="151" spans="1:7" s="89" customFormat="1" hidden="1">
      <c r="A151" s="351"/>
      <c r="B151" s="87"/>
      <c r="C151" s="87"/>
      <c r="D151" s="205"/>
      <c r="E151" s="87"/>
      <c r="F151" s="68">
        <f t="shared" si="1"/>
        <v>0</v>
      </c>
      <c r="G151" s="89" t="s">
        <v>196</v>
      </c>
    </row>
    <row r="152" spans="1:7" s="89" customFormat="1" hidden="1">
      <c r="A152" s="351"/>
      <c r="B152" s="87"/>
      <c r="C152" s="87"/>
      <c r="D152" s="205"/>
      <c r="E152" s="87"/>
      <c r="F152" s="68">
        <f t="shared" si="1"/>
        <v>0</v>
      </c>
      <c r="G152" s="89" t="s">
        <v>196</v>
      </c>
    </row>
    <row r="153" spans="1:7" s="89" customFormat="1" hidden="1">
      <c r="A153" s="351"/>
      <c r="B153" s="87"/>
      <c r="C153" s="87"/>
      <c r="D153" s="205"/>
      <c r="E153" s="87"/>
      <c r="F153" s="68">
        <f t="shared" si="1"/>
        <v>0</v>
      </c>
      <c r="G153" s="89" t="s">
        <v>196</v>
      </c>
    </row>
    <row r="154" spans="1:7" s="89" customFormat="1" hidden="1">
      <c r="A154" s="351"/>
      <c r="B154" s="87"/>
      <c r="C154" s="87"/>
      <c r="D154" s="205"/>
      <c r="E154" s="87"/>
      <c r="F154" s="68">
        <f t="shared" si="1"/>
        <v>0</v>
      </c>
      <c r="G154" s="89" t="s">
        <v>196</v>
      </c>
    </row>
    <row r="155" spans="1:7" s="89" customFormat="1" hidden="1">
      <c r="A155" s="351"/>
      <c r="B155" s="87"/>
      <c r="C155" s="87"/>
      <c r="D155" s="205"/>
      <c r="E155" s="87"/>
      <c r="F155" s="68">
        <f t="shared" si="1"/>
        <v>0</v>
      </c>
      <c r="G155" s="89" t="s">
        <v>196</v>
      </c>
    </row>
    <row r="156" spans="1:7" s="89" customFormat="1" hidden="1">
      <c r="A156" s="351"/>
      <c r="B156" s="87"/>
      <c r="C156" s="87"/>
      <c r="D156" s="205"/>
      <c r="E156" s="87"/>
      <c r="F156" s="68">
        <f t="shared" si="1"/>
        <v>0</v>
      </c>
      <c r="G156" s="89" t="s">
        <v>196</v>
      </c>
    </row>
    <row r="157" spans="1:7" s="89" customFormat="1" hidden="1">
      <c r="A157" s="351"/>
      <c r="B157" s="87"/>
      <c r="C157" s="87"/>
      <c r="D157" s="205"/>
      <c r="E157" s="87"/>
      <c r="F157" s="68">
        <f t="shared" si="1"/>
        <v>0</v>
      </c>
      <c r="G157" s="89" t="s">
        <v>196</v>
      </c>
    </row>
    <row r="158" spans="1:7" s="89" customFormat="1" hidden="1">
      <c r="A158" s="351"/>
      <c r="B158" s="87"/>
      <c r="C158" s="87"/>
      <c r="D158" s="205"/>
      <c r="E158" s="87"/>
      <c r="F158" s="68">
        <f t="shared" si="1"/>
        <v>0</v>
      </c>
      <c r="G158" s="89" t="s">
        <v>196</v>
      </c>
    </row>
    <row r="159" spans="1:7" s="89" customFormat="1" hidden="1">
      <c r="A159" s="351"/>
      <c r="B159" s="87"/>
      <c r="C159" s="87"/>
      <c r="D159" s="205"/>
      <c r="E159" s="87"/>
      <c r="F159" s="68">
        <f t="shared" si="1"/>
        <v>0</v>
      </c>
      <c r="G159" s="89" t="s">
        <v>196</v>
      </c>
    </row>
    <row r="160" spans="1:7" s="89" customFormat="1" hidden="1">
      <c r="A160" s="351"/>
      <c r="B160" s="87"/>
      <c r="C160" s="87"/>
      <c r="D160" s="205"/>
      <c r="E160" s="87"/>
      <c r="F160" s="68">
        <f t="shared" si="1"/>
        <v>0</v>
      </c>
      <c r="G160" s="89" t="s">
        <v>196</v>
      </c>
    </row>
    <row r="161" spans="1:7" s="89" customFormat="1" hidden="1">
      <c r="A161" s="351"/>
      <c r="B161" s="87"/>
      <c r="C161" s="87"/>
      <c r="D161" s="205"/>
      <c r="E161" s="87"/>
      <c r="F161" s="68">
        <f t="shared" si="1"/>
        <v>0</v>
      </c>
      <c r="G161" s="89" t="s">
        <v>196</v>
      </c>
    </row>
    <row r="162" spans="1:7" s="89" customFormat="1" hidden="1">
      <c r="A162" s="351"/>
      <c r="B162" s="87"/>
      <c r="C162" s="87"/>
      <c r="D162" s="205"/>
      <c r="E162" s="87"/>
      <c r="F162" s="68">
        <f t="shared" si="1"/>
        <v>0</v>
      </c>
      <c r="G162" s="89" t="s">
        <v>196</v>
      </c>
    </row>
    <row r="163" spans="1:7" s="89" customFormat="1" hidden="1">
      <c r="A163" s="351"/>
      <c r="B163" s="87"/>
      <c r="C163" s="87"/>
      <c r="D163" s="205"/>
      <c r="E163" s="87"/>
      <c r="F163" s="68">
        <f t="shared" si="1"/>
        <v>0</v>
      </c>
      <c r="G163" s="89" t="s">
        <v>196</v>
      </c>
    </row>
    <row r="164" spans="1:7" s="89" customFormat="1" hidden="1">
      <c r="A164" s="351"/>
      <c r="B164" s="87"/>
      <c r="C164" s="87"/>
      <c r="D164" s="205"/>
      <c r="E164" s="87"/>
      <c r="F164" s="68">
        <f t="shared" si="1"/>
        <v>0</v>
      </c>
      <c r="G164" s="89" t="s">
        <v>196</v>
      </c>
    </row>
    <row r="165" spans="1:7" s="89" customFormat="1" hidden="1">
      <c r="A165" s="351"/>
      <c r="B165" s="87"/>
      <c r="C165" s="87"/>
      <c r="D165" s="205"/>
      <c r="E165" s="87"/>
      <c r="F165" s="68">
        <f t="shared" si="1"/>
        <v>0</v>
      </c>
      <c r="G165" s="89" t="s">
        <v>196</v>
      </c>
    </row>
    <row r="166" spans="1:7" s="89" customFormat="1" hidden="1">
      <c r="A166" s="351"/>
      <c r="B166" s="87"/>
      <c r="C166" s="87"/>
      <c r="D166" s="205"/>
      <c r="E166" s="87"/>
      <c r="F166" s="68">
        <f t="shared" si="1"/>
        <v>0</v>
      </c>
      <c r="G166" s="89" t="s">
        <v>196</v>
      </c>
    </row>
    <row r="167" spans="1:7" s="89" customFormat="1" hidden="1">
      <c r="A167" s="351"/>
      <c r="B167" s="87"/>
      <c r="C167" s="87"/>
      <c r="D167" s="205"/>
      <c r="E167" s="87"/>
      <c r="F167" s="68">
        <f t="shared" si="1"/>
        <v>0</v>
      </c>
      <c r="G167" s="89" t="s">
        <v>196</v>
      </c>
    </row>
    <row r="168" spans="1:7" s="89" customFormat="1" hidden="1">
      <c r="A168" s="351"/>
      <c r="B168" s="87"/>
      <c r="C168" s="87"/>
      <c r="D168" s="205"/>
      <c r="E168" s="87"/>
      <c r="F168" s="68">
        <f t="shared" si="1"/>
        <v>0</v>
      </c>
      <c r="G168" s="89" t="s">
        <v>196</v>
      </c>
    </row>
    <row r="169" spans="1:7" s="89" customFormat="1" hidden="1">
      <c r="A169" s="351"/>
      <c r="B169" s="87"/>
      <c r="C169" s="87"/>
      <c r="D169" s="205"/>
      <c r="E169" s="87"/>
      <c r="F169" s="68">
        <f t="shared" si="1"/>
        <v>0</v>
      </c>
      <c r="G169" s="89" t="s">
        <v>196</v>
      </c>
    </row>
    <row r="170" spans="1:7" s="89" customFormat="1" hidden="1">
      <c r="A170" s="351"/>
      <c r="B170" s="87"/>
      <c r="C170" s="87"/>
      <c r="D170" s="205"/>
      <c r="E170" s="87"/>
      <c r="F170" s="68">
        <f t="shared" si="1"/>
        <v>0</v>
      </c>
      <c r="G170" s="89" t="s">
        <v>196</v>
      </c>
    </row>
    <row r="171" spans="1:7" s="89" customFormat="1" hidden="1">
      <c r="A171" s="351"/>
      <c r="B171" s="87"/>
      <c r="C171" s="87"/>
      <c r="D171" s="205"/>
      <c r="E171" s="87"/>
      <c r="F171" s="68">
        <f t="shared" si="1"/>
        <v>0</v>
      </c>
      <c r="G171" s="89" t="s">
        <v>196</v>
      </c>
    </row>
    <row r="172" spans="1:7" s="89" customFormat="1" hidden="1">
      <c r="A172" s="351"/>
      <c r="B172" s="87"/>
      <c r="C172" s="87"/>
      <c r="D172" s="205"/>
      <c r="E172" s="87"/>
      <c r="F172" s="68">
        <f t="shared" si="1"/>
        <v>0</v>
      </c>
      <c r="G172" s="89" t="s">
        <v>196</v>
      </c>
    </row>
    <row r="173" spans="1:7" s="89" customFormat="1" hidden="1">
      <c r="A173" s="351"/>
      <c r="B173" s="87"/>
      <c r="C173" s="87"/>
      <c r="D173" s="205"/>
      <c r="E173" s="87"/>
      <c r="F173" s="68">
        <f t="shared" si="1"/>
        <v>0</v>
      </c>
      <c r="G173" s="89" t="s">
        <v>196</v>
      </c>
    </row>
    <row r="174" spans="1:7" s="89" customFormat="1" hidden="1">
      <c r="A174" s="351"/>
      <c r="B174" s="87"/>
      <c r="C174" s="87"/>
      <c r="D174" s="205"/>
      <c r="E174" s="87"/>
      <c r="F174" s="68">
        <f t="shared" si="1"/>
        <v>0</v>
      </c>
      <c r="G174" s="89" t="s">
        <v>196</v>
      </c>
    </row>
    <row r="175" spans="1:7" s="89" customFormat="1" hidden="1">
      <c r="A175" s="351"/>
      <c r="B175" s="87"/>
      <c r="C175" s="87"/>
      <c r="D175" s="205"/>
      <c r="E175" s="87"/>
      <c r="F175" s="68">
        <f t="shared" si="1"/>
        <v>0</v>
      </c>
      <c r="G175" s="89" t="s">
        <v>196</v>
      </c>
    </row>
    <row r="176" spans="1:7" s="89" customFormat="1" hidden="1">
      <c r="A176" s="351"/>
      <c r="B176" s="87"/>
      <c r="C176" s="87"/>
      <c r="D176" s="205"/>
      <c r="E176" s="87"/>
      <c r="F176" s="68">
        <f t="shared" si="1"/>
        <v>0</v>
      </c>
      <c r="G176" s="89" t="s">
        <v>196</v>
      </c>
    </row>
    <row r="177" spans="1:7" s="89" customFormat="1" hidden="1">
      <c r="A177" s="351"/>
      <c r="B177" s="87"/>
      <c r="C177" s="87"/>
      <c r="D177" s="205"/>
      <c r="E177" s="87"/>
      <c r="F177" s="68">
        <f t="shared" si="1"/>
        <v>0</v>
      </c>
      <c r="G177" s="89" t="s">
        <v>196</v>
      </c>
    </row>
    <row r="178" spans="1:7" s="89" customFormat="1" hidden="1">
      <c r="A178" s="351"/>
      <c r="B178" s="87"/>
      <c r="C178" s="87"/>
      <c r="D178" s="205"/>
      <c r="E178" s="87"/>
      <c r="F178" s="68">
        <f t="shared" si="1"/>
        <v>0</v>
      </c>
      <c r="G178" s="89" t="s">
        <v>196</v>
      </c>
    </row>
    <row r="179" spans="1:7" s="89" customFormat="1" hidden="1">
      <c r="A179" s="351"/>
      <c r="B179" s="87"/>
      <c r="C179" s="87"/>
      <c r="D179" s="205"/>
      <c r="E179" s="87"/>
      <c r="F179" s="68">
        <f t="shared" si="1"/>
        <v>0</v>
      </c>
      <c r="G179" s="89" t="s">
        <v>196</v>
      </c>
    </row>
    <row r="180" spans="1:7" s="89" customFormat="1" hidden="1">
      <c r="A180" s="351"/>
      <c r="B180" s="87"/>
      <c r="C180" s="87"/>
      <c r="D180" s="205"/>
      <c r="E180" s="87"/>
      <c r="F180" s="68">
        <f t="shared" si="1"/>
        <v>0</v>
      </c>
      <c r="G180" s="89" t="s">
        <v>196</v>
      </c>
    </row>
    <row r="181" spans="1:7" s="89" customFormat="1" hidden="1">
      <c r="A181" s="351"/>
      <c r="B181" s="87"/>
      <c r="C181" s="87"/>
      <c r="D181" s="205"/>
      <c r="E181" s="87"/>
      <c r="F181" s="68">
        <f t="shared" si="1"/>
        <v>0</v>
      </c>
      <c r="G181" s="89" t="s">
        <v>196</v>
      </c>
    </row>
    <row r="182" spans="1:7" s="89" customFormat="1" hidden="1">
      <c r="A182" s="351"/>
      <c r="B182" s="87"/>
      <c r="C182" s="87"/>
      <c r="D182" s="205"/>
      <c r="E182" s="87"/>
      <c r="F182" s="68">
        <f t="shared" si="1"/>
        <v>0</v>
      </c>
      <c r="G182" s="89" t="s">
        <v>196</v>
      </c>
    </row>
    <row r="183" spans="1:7" s="89" customFormat="1" hidden="1">
      <c r="A183" s="351"/>
      <c r="B183" s="87"/>
      <c r="C183" s="87"/>
      <c r="D183" s="205"/>
      <c r="E183" s="87"/>
      <c r="F183" s="68">
        <f t="shared" si="1"/>
        <v>0</v>
      </c>
      <c r="G183" s="89" t="s">
        <v>196</v>
      </c>
    </row>
    <row r="184" spans="1:7" s="89" customFormat="1" hidden="1">
      <c r="A184" s="351"/>
      <c r="B184" s="87"/>
      <c r="C184" s="87"/>
      <c r="D184" s="205"/>
      <c r="E184" s="87"/>
      <c r="F184" s="68">
        <f t="shared" si="1"/>
        <v>0</v>
      </c>
      <c r="G184" s="89" t="s">
        <v>196</v>
      </c>
    </row>
    <row r="185" spans="1:7" s="89" customFormat="1" hidden="1">
      <c r="A185" s="351"/>
      <c r="B185" s="87"/>
      <c r="C185" s="87"/>
      <c r="D185" s="205"/>
      <c r="E185" s="87"/>
      <c r="F185" s="68">
        <f t="shared" si="1"/>
        <v>0</v>
      </c>
      <c r="G185" s="89" t="s">
        <v>196</v>
      </c>
    </row>
    <row r="186" spans="1:7" s="89" customFormat="1" hidden="1">
      <c r="A186" s="351"/>
      <c r="B186" s="87"/>
      <c r="C186" s="87"/>
      <c r="D186" s="205"/>
      <c r="E186" s="87"/>
      <c r="F186" s="68">
        <f t="shared" si="1"/>
        <v>0</v>
      </c>
      <c r="G186" s="89" t="s">
        <v>196</v>
      </c>
    </row>
    <row r="187" spans="1:7" s="89" customFormat="1" hidden="1">
      <c r="A187" s="351"/>
      <c r="B187" s="87"/>
      <c r="C187" s="87"/>
      <c r="D187" s="205"/>
      <c r="E187" s="87"/>
      <c r="F187" s="68">
        <f t="shared" si="1"/>
        <v>0</v>
      </c>
      <c r="G187" s="89" t="s">
        <v>196</v>
      </c>
    </row>
    <row r="188" spans="1:7" s="89" customFormat="1" hidden="1">
      <c r="A188" s="351"/>
      <c r="B188" s="87"/>
      <c r="C188" s="87"/>
      <c r="D188" s="205"/>
      <c r="E188" s="87"/>
      <c r="F188" s="68">
        <f t="shared" si="1"/>
        <v>0</v>
      </c>
      <c r="G188" s="89" t="s">
        <v>196</v>
      </c>
    </row>
    <row r="189" spans="1:7" s="89" customFormat="1" hidden="1">
      <c r="A189" s="351"/>
      <c r="B189" s="87"/>
      <c r="C189" s="87"/>
      <c r="D189" s="205"/>
      <c r="E189" s="87"/>
      <c r="F189" s="68">
        <f t="shared" si="1"/>
        <v>0</v>
      </c>
      <c r="G189" s="89" t="s">
        <v>196</v>
      </c>
    </row>
    <row r="190" spans="1:7" s="89" customFormat="1" hidden="1">
      <c r="A190" s="351"/>
      <c r="B190" s="87"/>
      <c r="C190" s="87"/>
      <c r="D190" s="205"/>
      <c r="E190" s="87"/>
      <c r="F190" s="68">
        <f t="shared" si="1"/>
        <v>0</v>
      </c>
      <c r="G190" s="89" t="s">
        <v>196</v>
      </c>
    </row>
    <row r="191" spans="1:7" s="89" customFormat="1" hidden="1">
      <c r="A191" s="351"/>
      <c r="B191" s="87"/>
      <c r="C191" s="87"/>
      <c r="D191" s="205"/>
      <c r="E191" s="87"/>
      <c r="F191" s="68">
        <f t="shared" si="1"/>
        <v>0</v>
      </c>
      <c r="G191" s="89" t="s">
        <v>196</v>
      </c>
    </row>
    <row r="192" spans="1:7" s="89" customFormat="1" hidden="1">
      <c r="A192" s="351"/>
      <c r="B192" s="87"/>
      <c r="C192" s="87"/>
      <c r="D192" s="205"/>
      <c r="E192" s="87"/>
      <c r="F192" s="68">
        <f t="shared" si="1"/>
        <v>0</v>
      </c>
      <c r="G192" s="89" t="s">
        <v>196</v>
      </c>
    </row>
    <row r="193" spans="1:7" s="89" customFormat="1" hidden="1">
      <c r="A193" s="351"/>
      <c r="B193" s="87"/>
      <c r="C193" s="87"/>
      <c r="D193" s="205"/>
      <c r="E193" s="87"/>
      <c r="F193" s="68">
        <f t="shared" si="1"/>
        <v>0</v>
      </c>
      <c r="G193" s="89" t="s">
        <v>196</v>
      </c>
    </row>
    <row r="194" spans="1:7" s="89" customFormat="1" hidden="1">
      <c r="A194" s="351"/>
      <c r="B194" s="87"/>
      <c r="C194" s="87"/>
      <c r="D194" s="205"/>
      <c r="E194" s="87"/>
      <c r="F194" s="68">
        <f t="shared" si="1"/>
        <v>0</v>
      </c>
      <c r="G194" s="89" t="s">
        <v>196</v>
      </c>
    </row>
    <row r="195" spans="1:7" s="89" customFormat="1" hidden="1">
      <c r="A195" s="351"/>
      <c r="B195" s="87"/>
      <c r="C195" s="87"/>
      <c r="D195" s="205"/>
      <c r="E195" s="87"/>
      <c r="F195" s="68">
        <f t="shared" si="1"/>
        <v>0</v>
      </c>
      <c r="G195" s="89" t="s">
        <v>196</v>
      </c>
    </row>
    <row r="196" spans="1:7" s="89" customFormat="1" hidden="1">
      <c r="A196" s="351"/>
      <c r="B196" s="87"/>
      <c r="C196" s="87"/>
      <c r="D196" s="205"/>
      <c r="E196" s="87"/>
      <c r="F196" s="68">
        <f t="shared" si="1"/>
        <v>0</v>
      </c>
      <c r="G196" s="89" t="s">
        <v>196</v>
      </c>
    </row>
    <row r="197" spans="1:7" s="89" customFormat="1" hidden="1">
      <c r="A197" s="351"/>
      <c r="B197" s="87"/>
      <c r="C197" s="87"/>
      <c r="D197" s="205"/>
      <c r="E197" s="87"/>
      <c r="F197" s="68">
        <f t="shared" si="1"/>
        <v>0</v>
      </c>
      <c r="G197" s="89" t="s">
        <v>196</v>
      </c>
    </row>
    <row r="198" spans="1:7" s="89" customFormat="1" hidden="1">
      <c r="A198" s="351"/>
      <c r="B198" s="87"/>
      <c r="C198" s="87"/>
      <c r="D198" s="205"/>
      <c r="E198" s="87"/>
      <c r="F198" s="68">
        <f t="shared" si="1"/>
        <v>0</v>
      </c>
      <c r="G198" s="89" t="s">
        <v>196</v>
      </c>
    </row>
    <row r="199" spans="1:7" s="89" customFormat="1" hidden="1">
      <c r="A199" s="351"/>
      <c r="B199" s="87"/>
      <c r="C199" s="87"/>
      <c r="D199" s="205"/>
      <c r="E199" s="87"/>
      <c r="F199" s="68">
        <f t="shared" si="1"/>
        <v>0</v>
      </c>
      <c r="G199" s="89" t="s">
        <v>196</v>
      </c>
    </row>
    <row r="200" spans="1:7" s="89" customFormat="1" hidden="1">
      <c r="A200" s="351"/>
      <c r="B200" s="87"/>
      <c r="C200" s="87"/>
      <c r="D200" s="205"/>
      <c r="E200" s="87"/>
      <c r="F200" s="68">
        <f t="shared" si="1"/>
        <v>0</v>
      </c>
      <c r="G200" s="89" t="s">
        <v>196</v>
      </c>
    </row>
    <row r="201" spans="1:7" s="89" customFormat="1" hidden="1">
      <c r="A201" s="351"/>
      <c r="B201" s="87"/>
      <c r="C201" s="87"/>
      <c r="D201" s="205"/>
      <c r="E201" s="87"/>
      <c r="F201" s="68">
        <f t="shared" si="1"/>
        <v>0</v>
      </c>
      <c r="G201" s="89" t="s">
        <v>196</v>
      </c>
    </row>
    <row r="202" spans="1:7" s="89" customFormat="1" hidden="1">
      <c r="A202" s="351"/>
      <c r="B202" s="87"/>
      <c r="C202" s="87"/>
      <c r="D202" s="205"/>
      <c r="E202" s="87"/>
      <c r="F202" s="68">
        <f t="shared" si="1"/>
        <v>0</v>
      </c>
      <c r="G202" s="89" t="s">
        <v>196</v>
      </c>
    </row>
    <row r="203" spans="1:7" s="89" customFormat="1" hidden="1">
      <c r="A203" s="351"/>
      <c r="B203" s="87"/>
      <c r="C203" s="87"/>
      <c r="D203" s="205"/>
      <c r="E203" s="87"/>
      <c r="F203" s="68">
        <f t="shared" si="1"/>
        <v>0</v>
      </c>
      <c r="G203" s="89" t="s">
        <v>196</v>
      </c>
    </row>
    <row r="204" spans="1:7" s="89" customFormat="1" hidden="1">
      <c r="A204" s="351"/>
      <c r="B204" s="87"/>
      <c r="C204" s="87"/>
      <c r="D204" s="205"/>
      <c r="E204" s="87"/>
      <c r="F204" s="68">
        <f t="shared" si="1"/>
        <v>0</v>
      </c>
      <c r="G204" s="89" t="s">
        <v>196</v>
      </c>
    </row>
    <row r="205" spans="1:7" s="89" customFormat="1" hidden="1">
      <c r="A205" s="351"/>
      <c r="B205" s="87"/>
      <c r="C205" s="87"/>
      <c r="D205" s="205"/>
      <c r="E205" s="87"/>
      <c r="F205" s="68">
        <f t="shared" si="1"/>
        <v>0</v>
      </c>
      <c r="G205" s="89" t="s">
        <v>196</v>
      </c>
    </row>
    <row r="206" spans="1:7" s="89" customFormat="1" hidden="1">
      <c r="A206" s="351"/>
      <c r="B206" s="87"/>
      <c r="C206" s="87"/>
      <c r="D206" s="205"/>
      <c r="E206" s="87"/>
      <c r="F206" s="68">
        <f t="shared" si="1"/>
        <v>0</v>
      </c>
      <c r="G206" s="89" t="s">
        <v>196</v>
      </c>
    </row>
    <row r="207" spans="1:7" s="89" customFormat="1" hidden="1">
      <c r="A207" s="351"/>
      <c r="B207" s="87"/>
      <c r="C207" s="87"/>
      <c r="D207" s="205"/>
      <c r="E207" s="87"/>
      <c r="F207" s="68">
        <f t="shared" si="1"/>
        <v>0</v>
      </c>
      <c r="G207" s="89" t="s">
        <v>196</v>
      </c>
    </row>
    <row r="208" spans="1:7" s="89" customFormat="1" hidden="1">
      <c r="A208" s="351"/>
      <c r="B208" s="87"/>
      <c r="C208" s="87"/>
      <c r="D208" s="205"/>
      <c r="E208" s="87"/>
      <c r="F208" s="68">
        <f t="shared" si="1"/>
        <v>0</v>
      </c>
      <c r="G208" s="89" t="s">
        <v>196</v>
      </c>
    </row>
    <row r="209" spans="1:7" s="89" customFormat="1" hidden="1">
      <c r="A209" s="351"/>
      <c r="B209" s="87"/>
      <c r="C209" s="87"/>
      <c r="D209" s="205"/>
      <c r="E209" s="87"/>
      <c r="F209" s="68">
        <f t="shared" si="1"/>
        <v>0</v>
      </c>
      <c r="G209" s="89" t="s">
        <v>196</v>
      </c>
    </row>
    <row r="210" spans="1:7" s="89" customFormat="1" hidden="1">
      <c r="A210" s="351"/>
      <c r="B210" s="87"/>
      <c r="C210" s="87"/>
      <c r="D210" s="205"/>
      <c r="E210" s="87"/>
      <c r="F210" s="68">
        <f t="shared" si="1"/>
        <v>0</v>
      </c>
      <c r="G210" s="89" t="s">
        <v>196</v>
      </c>
    </row>
    <row r="211" spans="1:7" s="89" customFormat="1" hidden="1">
      <c r="A211" s="351"/>
      <c r="B211" s="87"/>
      <c r="C211" s="87"/>
      <c r="D211" s="205"/>
      <c r="E211" s="87"/>
      <c r="F211" s="68">
        <f t="shared" si="1"/>
        <v>0</v>
      </c>
      <c r="G211" s="89" t="s">
        <v>196</v>
      </c>
    </row>
    <row r="212" spans="1:7" s="89" customFormat="1" hidden="1">
      <c r="A212" s="351"/>
      <c r="B212" s="87"/>
      <c r="C212" s="87"/>
      <c r="D212" s="205"/>
      <c r="E212" s="87"/>
      <c r="F212" s="68">
        <f t="shared" si="1"/>
        <v>0</v>
      </c>
      <c r="G212" s="89" t="s">
        <v>196</v>
      </c>
    </row>
    <row r="213" spans="1:7" s="89" customFormat="1" hidden="1">
      <c r="A213" s="351"/>
      <c r="B213" s="87"/>
      <c r="C213" s="87"/>
      <c r="D213" s="205"/>
      <c r="E213" s="87"/>
      <c r="F213" s="68">
        <f t="shared" si="1"/>
        <v>0</v>
      </c>
      <c r="G213" s="89" t="s">
        <v>196</v>
      </c>
    </row>
    <row r="214" spans="1:7" s="89" customFormat="1" hidden="1">
      <c r="A214" s="351"/>
      <c r="B214" s="87"/>
      <c r="C214" s="87"/>
      <c r="D214" s="205"/>
      <c r="E214" s="87"/>
      <c r="F214" s="68">
        <f t="shared" si="1"/>
        <v>0</v>
      </c>
      <c r="G214" s="89" t="s">
        <v>196</v>
      </c>
    </row>
    <row r="215" spans="1:7" s="89" customFormat="1" hidden="1">
      <c r="A215" s="351"/>
      <c r="B215" s="87"/>
      <c r="C215" s="87"/>
      <c r="D215" s="205"/>
      <c r="E215" s="87"/>
      <c r="F215" s="68">
        <f t="shared" si="1"/>
        <v>0</v>
      </c>
      <c r="G215" s="89" t="s">
        <v>196</v>
      </c>
    </row>
    <row r="216" spans="1:7" s="89" customFormat="1" hidden="1">
      <c r="A216" s="351"/>
      <c r="B216" s="87"/>
      <c r="C216" s="87"/>
      <c r="D216" s="205"/>
      <c r="E216" s="87"/>
      <c r="F216" s="68">
        <f t="shared" si="1"/>
        <v>0</v>
      </c>
      <c r="G216" s="89" t="s">
        <v>196</v>
      </c>
    </row>
    <row r="217" spans="1:7" s="89" customFormat="1" hidden="1">
      <c r="A217" s="351"/>
      <c r="B217" s="87"/>
      <c r="C217" s="87"/>
      <c r="D217" s="205"/>
      <c r="E217" s="87"/>
      <c r="F217" s="68">
        <f t="shared" si="1"/>
        <v>0</v>
      </c>
      <c r="G217" s="89" t="s">
        <v>196</v>
      </c>
    </row>
    <row r="218" spans="1:7" s="89" customFormat="1" hidden="1">
      <c r="A218" s="351"/>
      <c r="B218" s="87"/>
      <c r="C218" s="87"/>
      <c r="D218" s="205"/>
      <c r="E218" s="87"/>
      <c r="F218" s="68">
        <f t="shared" si="1"/>
        <v>0</v>
      </c>
      <c r="G218" s="89" t="s">
        <v>196</v>
      </c>
    </row>
    <row r="219" spans="1:7" s="89" customFormat="1" hidden="1">
      <c r="A219" s="351"/>
      <c r="B219" s="87"/>
      <c r="C219" s="87"/>
      <c r="D219" s="205"/>
      <c r="E219" s="87"/>
      <c r="F219" s="68">
        <f t="shared" si="1"/>
        <v>0</v>
      </c>
      <c r="G219" s="89" t="s">
        <v>196</v>
      </c>
    </row>
    <row r="220" spans="1:7" s="89" customFormat="1" hidden="1">
      <c r="A220" s="351"/>
      <c r="B220" s="87"/>
      <c r="C220" s="87"/>
      <c r="D220" s="205"/>
      <c r="E220" s="87"/>
      <c r="F220" s="68">
        <f t="shared" si="1"/>
        <v>0</v>
      </c>
      <c r="G220" s="89" t="s">
        <v>196</v>
      </c>
    </row>
    <row r="221" spans="1:7" s="89" customFormat="1" hidden="1">
      <c r="A221" s="351"/>
      <c r="B221" s="87"/>
      <c r="C221" s="87"/>
      <c r="D221" s="205"/>
      <c r="E221" s="87"/>
      <c r="F221" s="68">
        <f t="shared" si="1"/>
        <v>0</v>
      </c>
      <c r="G221" s="89" t="s">
        <v>196</v>
      </c>
    </row>
    <row r="222" spans="1:7" s="89" customFormat="1" hidden="1">
      <c r="A222" s="351"/>
      <c r="B222" s="87"/>
      <c r="C222" s="87"/>
      <c r="D222" s="205"/>
      <c r="E222" s="87"/>
      <c r="F222" s="68">
        <f t="shared" si="1"/>
        <v>0</v>
      </c>
      <c r="G222" s="89" t="s">
        <v>196</v>
      </c>
    </row>
    <row r="223" spans="1:7" s="89" customFormat="1" hidden="1">
      <c r="A223" s="351"/>
      <c r="B223" s="87"/>
      <c r="C223" s="87"/>
      <c r="D223" s="205"/>
      <c r="E223" s="87"/>
      <c r="F223" s="68">
        <f t="shared" si="1"/>
        <v>0</v>
      </c>
      <c r="G223" s="89" t="s">
        <v>196</v>
      </c>
    </row>
    <row r="224" spans="1:7" s="89" customFormat="1" hidden="1">
      <c r="A224" s="351"/>
      <c r="B224" s="87"/>
      <c r="C224" s="87"/>
      <c r="D224" s="205"/>
      <c r="E224" s="87"/>
      <c r="F224" s="68">
        <f t="shared" si="1"/>
        <v>0</v>
      </c>
      <c r="G224" s="89" t="s">
        <v>196</v>
      </c>
    </row>
    <row r="225" spans="1:7" s="89" customFormat="1" hidden="1">
      <c r="A225" s="351"/>
      <c r="B225" s="87"/>
      <c r="C225" s="87"/>
      <c r="D225" s="205"/>
      <c r="E225" s="87"/>
      <c r="F225" s="68">
        <f t="shared" si="1"/>
        <v>0</v>
      </c>
      <c r="G225" s="89" t="s">
        <v>196</v>
      </c>
    </row>
    <row r="226" spans="1:7" s="89" customFormat="1" hidden="1">
      <c r="A226" s="351"/>
      <c r="B226" s="87"/>
      <c r="C226" s="87"/>
      <c r="D226" s="205"/>
      <c r="E226" s="87"/>
      <c r="F226" s="68">
        <f t="shared" si="1"/>
        <v>0</v>
      </c>
      <c r="G226" s="89" t="s">
        <v>196</v>
      </c>
    </row>
    <row r="227" spans="1:7" s="89" customFormat="1" hidden="1">
      <c r="A227" s="351"/>
      <c r="B227" s="87"/>
      <c r="C227" s="87"/>
      <c r="D227" s="205"/>
      <c r="E227" s="87"/>
      <c r="F227" s="68">
        <f t="shared" si="1"/>
        <v>0</v>
      </c>
      <c r="G227" s="89" t="s">
        <v>196</v>
      </c>
    </row>
    <row r="228" spans="1:7" s="89" customFormat="1" hidden="1">
      <c r="A228" s="351"/>
      <c r="B228" s="87"/>
      <c r="C228" s="87"/>
      <c r="D228" s="205"/>
      <c r="E228" s="87"/>
      <c r="F228" s="68">
        <f t="shared" si="1"/>
        <v>0</v>
      </c>
      <c r="G228" s="89" t="s">
        <v>196</v>
      </c>
    </row>
    <row r="229" spans="1:7" s="89" customFormat="1" hidden="1">
      <c r="A229" s="351"/>
      <c r="B229" s="87"/>
      <c r="C229" s="87"/>
      <c r="D229" s="205"/>
      <c r="E229" s="87"/>
      <c r="F229" s="68">
        <f t="shared" si="1"/>
        <v>0</v>
      </c>
      <c r="G229" s="89" t="s">
        <v>196</v>
      </c>
    </row>
    <row r="230" spans="1:7" s="89" customFormat="1" hidden="1">
      <c r="A230" s="351"/>
      <c r="B230" s="87"/>
      <c r="C230" s="87"/>
      <c r="D230" s="205"/>
      <c r="E230" s="87"/>
      <c r="F230" s="68">
        <f t="shared" si="1"/>
        <v>0</v>
      </c>
      <c r="G230" s="89" t="s">
        <v>196</v>
      </c>
    </row>
    <row r="231" spans="1:7" s="89" customFormat="1" hidden="1">
      <c r="A231" s="351"/>
      <c r="B231" s="87"/>
      <c r="C231" s="87"/>
      <c r="D231" s="205"/>
      <c r="E231" s="87"/>
      <c r="F231" s="68">
        <f t="shared" si="1"/>
        <v>0</v>
      </c>
      <c r="G231" s="89" t="s">
        <v>196</v>
      </c>
    </row>
    <row r="232" spans="1:7" s="89" customFormat="1" hidden="1">
      <c r="A232" s="351"/>
      <c r="B232" s="87"/>
      <c r="C232" s="87"/>
      <c r="D232" s="205"/>
      <c r="E232" s="87"/>
      <c r="F232" s="68">
        <f t="shared" si="1"/>
        <v>0</v>
      </c>
      <c r="G232" s="89" t="s">
        <v>196</v>
      </c>
    </row>
    <row r="233" spans="1:7" s="89" customFormat="1" hidden="1">
      <c r="A233" s="351"/>
      <c r="B233" s="87"/>
      <c r="C233" s="87"/>
      <c r="D233" s="205"/>
      <c r="E233" s="87"/>
      <c r="F233" s="68">
        <f t="shared" si="1"/>
        <v>0</v>
      </c>
      <c r="G233" s="89" t="s">
        <v>196</v>
      </c>
    </row>
    <row r="234" spans="1:7" s="89" customFormat="1" hidden="1">
      <c r="A234" s="351"/>
      <c r="B234" s="87"/>
      <c r="C234" s="87"/>
      <c r="D234" s="205"/>
      <c r="E234" s="87"/>
      <c r="F234" s="68">
        <f t="shared" si="1"/>
        <v>0</v>
      </c>
      <c r="G234" s="89" t="s">
        <v>196</v>
      </c>
    </row>
    <row r="235" spans="1:7" s="89" customFormat="1" hidden="1">
      <c r="A235" s="351"/>
      <c r="B235" s="87"/>
      <c r="C235" s="87"/>
      <c r="D235" s="205"/>
      <c r="E235" s="87"/>
      <c r="F235" s="68">
        <f t="shared" si="1"/>
        <v>0</v>
      </c>
      <c r="G235" s="89" t="s">
        <v>196</v>
      </c>
    </row>
    <row r="236" spans="1:7" s="89" customFormat="1" hidden="1">
      <c r="A236" s="351"/>
      <c r="B236" s="87"/>
      <c r="C236" s="87"/>
      <c r="D236" s="205"/>
      <c r="E236" s="87"/>
      <c r="F236" s="68">
        <f t="shared" si="1"/>
        <v>0</v>
      </c>
      <c r="G236" s="89" t="s">
        <v>196</v>
      </c>
    </row>
    <row r="237" spans="1:7" s="89" customFormat="1" hidden="1">
      <c r="A237" s="351"/>
      <c r="B237" s="87"/>
      <c r="C237" s="87"/>
      <c r="D237" s="205"/>
      <c r="E237" s="87"/>
      <c r="F237" s="68">
        <f t="shared" si="1"/>
        <v>0</v>
      </c>
      <c r="G237" s="89" t="s">
        <v>196</v>
      </c>
    </row>
    <row r="238" spans="1:7" s="89" customFormat="1" hidden="1">
      <c r="A238" s="351"/>
      <c r="B238" s="87"/>
      <c r="C238" s="87"/>
      <c r="D238" s="205"/>
      <c r="E238" s="87"/>
      <c r="F238" s="68">
        <f t="shared" si="1"/>
        <v>0</v>
      </c>
      <c r="G238" s="89" t="s">
        <v>196</v>
      </c>
    </row>
    <row r="239" spans="1:7" s="89" customFormat="1" hidden="1">
      <c r="A239" s="351"/>
      <c r="B239" s="87"/>
      <c r="C239" s="87"/>
      <c r="D239" s="205"/>
      <c r="E239" s="87"/>
      <c r="F239" s="68">
        <f t="shared" si="1"/>
        <v>0</v>
      </c>
      <c r="G239" s="89" t="s">
        <v>196</v>
      </c>
    </row>
    <row r="240" spans="1:7" s="89" customFormat="1" hidden="1">
      <c r="A240" s="351"/>
      <c r="B240" s="87"/>
      <c r="C240" s="87"/>
      <c r="D240" s="205"/>
      <c r="E240" s="87"/>
      <c r="F240" s="68">
        <f t="shared" si="1"/>
        <v>0</v>
      </c>
      <c r="G240" s="89" t="s">
        <v>196</v>
      </c>
    </row>
    <row r="241" spans="1:7" s="89" customFormat="1" hidden="1">
      <c r="A241" s="351"/>
      <c r="B241" s="87"/>
      <c r="C241" s="87"/>
      <c r="D241" s="205"/>
      <c r="E241" s="87"/>
      <c r="F241" s="68">
        <f t="shared" si="1"/>
        <v>0</v>
      </c>
      <c r="G241" s="89" t="s">
        <v>196</v>
      </c>
    </row>
    <row r="242" spans="1:7" s="89" customFormat="1" hidden="1">
      <c r="A242" s="351"/>
      <c r="B242" s="87"/>
      <c r="C242" s="87"/>
      <c r="D242" s="205"/>
      <c r="E242" s="87"/>
      <c r="F242" s="68">
        <f t="shared" si="1"/>
        <v>0</v>
      </c>
      <c r="G242" s="89" t="s">
        <v>196</v>
      </c>
    </row>
    <row r="243" spans="1:7" s="89" customFormat="1" hidden="1">
      <c r="A243" s="351"/>
      <c r="B243" s="87"/>
      <c r="C243" s="87"/>
      <c r="D243" s="205"/>
      <c r="E243" s="87"/>
      <c r="F243" s="68">
        <f t="shared" si="1"/>
        <v>0</v>
      </c>
      <c r="G243" s="89" t="s">
        <v>196</v>
      </c>
    </row>
    <row r="244" spans="1:7" s="89" customFormat="1" hidden="1">
      <c r="A244" s="351"/>
      <c r="B244" s="87"/>
      <c r="C244" s="87"/>
      <c r="D244" s="205"/>
      <c r="E244" s="87"/>
      <c r="F244" s="68">
        <f t="shared" si="1"/>
        <v>0</v>
      </c>
      <c r="G244" s="89" t="s">
        <v>196</v>
      </c>
    </row>
    <row r="245" spans="1:7" s="89" customFormat="1" hidden="1">
      <c r="A245" s="351"/>
      <c r="B245" s="87"/>
      <c r="C245" s="87"/>
      <c r="D245" s="205"/>
      <c r="E245" s="87"/>
      <c r="F245" s="68">
        <f t="shared" si="1"/>
        <v>0</v>
      </c>
      <c r="G245" s="89" t="s">
        <v>196</v>
      </c>
    </row>
    <row r="246" spans="1:7" s="89" customFormat="1" hidden="1">
      <c r="A246" s="351"/>
      <c r="B246" s="87"/>
      <c r="C246" s="87"/>
      <c r="D246" s="205"/>
      <c r="E246" s="87"/>
      <c r="F246" s="68">
        <f t="shared" si="1"/>
        <v>0</v>
      </c>
      <c r="G246" s="89" t="s">
        <v>196</v>
      </c>
    </row>
    <row r="247" spans="1:7" s="89" customFormat="1" hidden="1">
      <c r="A247" s="351"/>
      <c r="B247" s="87"/>
      <c r="C247" s="87"/>
      <c r="D247" s="205"/>
      <c r="E247" s="87"/>
      <c r="F247" s="68">
        <f t="shared" si="1"/>
        <v>0</v>
      </c>
      <c r="G247" s="89" t="s">
        <v>196</v>
      </c>
    </row>
    <row r="248" spans="1:7" s="89" customFormat="1" hidden="1">
      <c r="A248" s="351"/>
      <c r="B248" s="87"/>
      <c r="C248" s="87"/>
      <c r="D248" s="205"/>
      <c r="E248" s="87"/>
      <c r="F248" s="68">
        <f t="shared" si="1"/>
        <v>0</v>
      </c>
      <c r="G248" s="89" t="s">
        <v>196</v>
      </c>
    </row>
    <row r="249" spans="1:7" s="89" customFormat="1" hidden="1">
      <c r="A249" s="351"/>
      <c r="B249" s="87"/>
      <c r="C249" s="87"/>
      <c r="D249" s="205"/>
      <c r="E249" s="87"/>
      <c r="F249" s="68">
        <f t="shared" si="1"/>
        <v>0</v>
      </c>
      <c r="G249" s="89" t="s">
        <v>196</v>
      </c>
    </row>
    <row r="250" spans="1:7" s="89" customFormat="1" hidden="1">
      <c r="A250" s="351"/>
      <c r="B250" s="87"/>
      <c r="C250" s="87"/>
      <c r="D250" s="205"/>
      <c r="E250" s="87"/>
      <c r="F250" s="68">
        <f t="shared" si="1"/>
        <v>0</v>
      </c>
      <c r="G250" s="89" t="s">
        <v>196</v>
      </c>
    </row>
    <row r="251" spans="1:7" s="89" customFormat="1" hidden="1">
      <c r="A251" s="351"/>
      <c r="B251" s="87"/>
      <c r="C251" s="87"/>
      <c r="D251" s="205"/>
      <c r="E251" s="87"/>
      <c r="F251" s="68">
        <f t="shared" si="1"/>
        <v>0</v>
      </c>
      <c r="G251" s="89" t="s">
        <v>196</v>
      </c>
    </row>
    <row r="252" spans="1:7" s="89" customFormat="1" hidden="1">
      <c r="A252" s="351"/>
      <c r="B252" s="87"/>
      <c r="C252" s="87"/>
      <c r="D252" s="205"/>
      <c r="E252" s="87"/>
      <c r="F252" s="68">
        <f t="shared" si="1"/>
        <v>0</v>
      </c>
      <c r="G252" s="89" t="s">
        <v>196</v>
      </c>
    </row>
    <row r="253" spans="1:7" s="89" customFormat="1" hidden="1">
      <c r="A253" s="351"/>
      <c r="B253" s="87"/>
      <c r="C253" s="87"/>
      <c r="D253" s="205"/>
      <c r="E253" s="87"/>
      <c r="F253" s="68">
        <f t="shared" si="1"/>
        <v>0</v>
      </c>
      <c r="G253" s="89" t="s">
        <v>196</v>
      </c>
    </row>
    <row r="254" spans="1:7" s="89" customFormat="1" hidden="1">
      <c r="A254" s="351"/>
      <c r="B254" s="87"/>
      <c r="C254" s="87"/>
      <c r="D254" s="205"/>
      <c r="E254" s="87"/>
      <c r="F254" s="68">
        <f t="shared" si="1"/>
        <v>0</v>
      </c>
      <c r="G254" s="89" t="s">
        <v>196</v>
      </c>
    </row>
    <row r="255" spans="1:7" s="89" customFormat="1" hidden="1">
      <c r="A255" s="351"/>
      <c r="B255" s="87"/>
      <c r="C255" s="87"/>
      <c r="D255" s="205"/>
      <c r="E255" s="87"/>
      <c r="F255" s="68">
        <f t="shared" si="1"/>
        <v>0</v>
      </c>
      <c r="G255" s="89" t="s">
        <v>196</v>
      </c>
    </row>
    <row r="256" spans="1:7" s="89" customFormat="1" hidden="1">
      <c r="A256" s="351"/>
      <c r="B256" s="87"/>
      <c r="C256" s="87"/>
      <c r="D256" s="205"/>
      <c r="E256" s="87"/>
      <c r="F256" s="68">
        <f t="shared" si="1"/>
        <v>0</v>
      </c>
      <c r="G256" s="89" t="s">
        <v>196</v>
      </c>
    </row>
    <row r="257" spans="1:9" s="89" customFormat="1" hidden="1">
      <c r="A257" s="351"/>
      <c r="B257" s="87"/>
      <c r="C257" s="87"/>
      <c r="D257" s="205"/>
      <c r="E257" s="87"/>
      <c r="F257" s="68">
        <f t="shared" si="1"/>
        <v>0</v>
      </c>
      <c r="G257" s="89" t="s">
        <v>196</v>
      </c>
    </row>
    <row r="258" spans="1:9" s="89" customFormat="1" hidden="1">
      <c r="A258" s="351"/>
      <c r="B258" s="87"/>
      <c r="C258" s="87"/>
      <c r="D258" s="205"/>
      <c r="E258" s="87"/>
      <c r="F258" s="68">
        <f t="shared" si="1"/>
        <v>0</v>
      </c>
      <c r="G258" s="89" t="s">
        <v>196</v>
      </c>
    </row>
    <row r="259" spans="1:9" s="89" customFormat="1" hidden="1">
      <c r="A259" s="351"/>
      <c r="B259" s="87"/>
      <c r="C259" s="87"/>
      <c r="D259" s="205"/>
      <c r="E259" s="87"/>
      <c r="F259" s="68">
        <f t="shared" si="1"/>
        <v>0</v>
      </c>
      <c r="G259" s="89" t="s">
        <v>196</v>
      </c>
    </row>
    <row r="260" spans="1:9" s="89" customFormat="1" hidden="1">
      <c r="A260" s="351"/>
      <c r="B260" s="87"/>
      <c r="C260" s="87"/>
      <c r="D260" s="205"/>
      <c r="E260" s="87"/>
      <c r="F260" s="68">
        <f t="shared" si="1"/>
        <v>0</v>
      </c>
      <c r="G260" s="89" t="s">
        <v>196</v>
      </c>
    </row>
    <row r="261" spans="1:9" s="89" customFormat="1" hidden="1">
      <c r="A261" s="351"/>
      <c r="B261" s="87"/>
      <c r="C261" s="87"/>
      <c r="D261" s="205"/>
      <c r="E261" s="87"/>
      <c r="F261" s="68">
        <f t="shared" si="1"/>
        <v>0</v>
      </c>
      <c r="G261" s="89" t="s">
        <v>196</v>
      </c>
    </row>
    <row r="262" spans="1:9" s="89" customFormat="1" hidden="1">
      <c r="A262" s="351"/>
      <c r="B262" s="87"/>
      <c r="C262" s="87"/>
      <c r="D262" s="205"/>
      <c r="E262" s="87"/>
      <c r="F262" s="68">
        <f t="shared" si="1"/>
        <v>0</v>
      </c>
      <c r="G262" s="89" t="s">
        <v>196</v>
      </c>
    </row>
    <row r="263" spans="1:9" s="89" customFormat="1" hidden="1">
      <c r="A263" s="351"/>
      <c r="B263" s="87"/>
      <c r="C263" s="87"/>
      <c r="D263" s="205"/>
      <c r="E263" s="87"/>
      <c r="F263" s="68">
        <f t="shared" si="1"/>
        <v>0</v>
      </c>
      <c r="G263" s="89" t="s">
        <v>196</v>
      </c>
    </row>
    <row r="264" spans="1:9" s="89" customFormat="1" hidden="1">
      <c r="A264" s="351"/>
      <c r="B264" s="87"/>
      <c r="C264" s="87"/>
      <c r="D264" s="205"/>
      <c r="E264" s="87"/>
      <c r="F264" s="68">
        <f t="shared" si="1"/>
        <v>0</v>
      </c>
      <c r="G264" s="89" t="s">
        <v>196</v>
      </c>
    </row>
    <row r="265" spans="1:9" s="89" customFormat="1" hidden="1">
      <c r="A265" s="351"/>
      <c r="B265" s="87"/>
      <c r="C265" s="87"/>
      <c r="D265" s="205"/>
      <c r="E265" s="87"/>
      <c r="F265" s="68">
        <f t="shared" si="1"/>
        <v>0</v>
      </c>
      <c r="G265" s="89" t="s">
        <v>196</v>
      </c>
    </row>
    <row r="266" spans="1:9" s="89" customFormat="1" hidden="1">
      <c r="A266" s="351"/>
      <c r="B266" s="87"/>
      <c r="C266" s="87"/>
      <c r="D266" s="205"/>
      <c r="E266" s="87"/>
      <c r="F266" s="68">
        <f t="shared" si="1"/>
        <v>0</v>
      </c>
      <c r="G266" s="89" t="s">
        <v>196</v>
      </c>
    </row>
    <row r="267" spans="1:9" s="89" customFormat="1">
      <c r="A267" s="351"/>
      <c r="B267" s="87"/>
      <c r="C267" s="87"/>
      <c r="D267" s="205"/>
      <c r="E267" s="87"/>
      <c r="F267" s="215">
        <f>ROUND(+B267*D267*E267,2)</f>
        <v>0</v>
      </c>
      <c r="G267" s="89" t="s">
        <v>196</v>
      </c>
    </row>
    <row r="268" spans="1:9" s="89" customFormat="1">
      <c r="A268" s="351"/>
      <c r="B268" s="78"/>
      <c r="C268" s="78"/>
      <c r="D268" s="164"/>
      <c r="E268" s="169" t="s">
        <v>197</v>
      </c>
      <c r="F268" s="68">
        <f>ROUND(SUBTOTAL(109,F137:F267),2)</f>
        <v>0</v>
      </c>
      <c r="G268" s="89" t="s">
        <v>196</v>
      </c>
      <c r="I268" s="349" t="s">
        <v>210</v>
      </c>
    </row>
    <row r="269" spans="1:9">
      <c r="F269" s="217"/>
      <c r="G269" s="89" t="s">
        <v>198</v>
      </c>
    </row>
    <row r="270" spans="1:9">
      <c r="C270" s="483" t="str">
        <f>"Total "&amp;B2</f>
        <v>Total Supportive Services</v>
      </c>
      <c r="D270" s="483"/>
      <c r="E270" s="483"/>
      <c r="F270" s="68">
        <f>+F268+F136</f>
        <v>0</v>
      </c>
      <c r="G270" s="89" t="s">
        <v>198</v>
      </c>
      <c r="I270" s="121" t="s">
        <v>200</v>
      </c>
    </row>
    <row r="271" spans="1:9" s="89" customFormat="1">
      <c r="A271" s="182"/>
      <c r="B271" s="78"/>
      <c r="C271" s="78"/>
      <c r="D271" s="78"/>
      <c r="E271" s="78"/>
      <c r="F271" s="110"/>
      <c r="G271" s="89" t="s">
        <v>198</v>
      </c>
    </row>
    <row r="272" spans="1:9" s="89" customFormat="1">
      <c r="A272" s="185" t="str">
        <f>B2&amp;" Narrative (State):"</f>
        <v>Supportive Services Narrative (State):</v>
      </c>
      <c r="B272" s="95"/>
      <c r="C272" s="95"/>
      <c r="D272" s="95"/>
      <c r="E272" s="95"/>
      <c r="F272" s="96"/>
      <c r="G272" s="89" t="s">
        <v>193</v>
      </c>
      <c r="I272" s="122" t="s">
        <v>202</v>
      </c>
    </row>
    <row r="273" spans="1:17" s="89" customFormat="1" ht="45" customHeight="1">
      <c r="A273" s="477"/>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Supportive Services Narrative (Non-State) i.e. Match or Other Funding</v>
      </c>
      <c r="B275" s="99"/>
      <c r="C275" s="99"/>
      <c r="D275" s="99"/>
      <c r="E275" s="99"/>
      <c r="F275" s="100"/>
      <c r="G275" s="89" t="s">
        <v>196</v>
      </c>
      <c r="I275" s="122" t="s">
        <v>202</v>
      </c>
    </row>
    <row r="276" spans="1:17" s="89" customFormat="1" ht="45" customHeight="1">
      <c r="A276" s="477"/>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pvoFDDItHSRF9EXBggInX7mnH7c/GF7s/9KfOPoVDg9SjCCcVCSvB9zMUdt2+0KoaQnNKTQn8RAQy0PV2b1fsw==" saltValue="eB1lPU9QXf0GdZQU0exlWQ==" spinCount="100000" sheet="1" formatCells="0" formatRows="0" insertRows="0" deleteRows="0" sort="0" autoFilter="0"/>
  <autoFilter ref="G1:G278" xr:uid="{00000000-0001-0000-1500-000000000000}"/>
  <mergeCells count="8">
    <mergeCell ref="A276:F276"/>
    <mergeCell ref="I276:Q276"/>
    <mergeCell ref="A1:E1"/>
    <mergeCell ref="B2:F2"/>
    <mergeCell ref="A3:F3"/>
    <mergeCell ref="C270:E270"/>
    <mergeCell ref="A273:F273"/>
    <mergeCell ref="I273:Q273"/>
  </mergeCells>
  <printOptions horizontalCentered="1"/>
  <pageMargins left="0.25" right="0.25" top="0.25" bottom="0.5" header="0.3" footer="0.3"/>
  <pageSetup fitToHeight="0" orientation="landscape" blackAndWhite="1" r:id="rId1"/>
  <headerFooter>
    <oddFooter>&amp;L&amp;F</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718E6-680B-4D30-B982-7C50BA775FCF}">
  <sheetPr>
    <pageSetUpPr fitToPage="1"/>
  </sheetPr>
  <dimension ref="A1:Q278"/>
  <sheetViews>
    <sheetView zoomScaleNormal="100" zoomScaleSheetLayoutView="100" workbookViewId="0">
      <selection activeCell="B6" sqref="B6"/>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v>1540</v>
      </c>
      <c r="B2" s="501" t="s">
        <v>315</v>
      </c>
      <c r="C2" s="501"/>
      <c r="D2" s="501"/>
      <c r="E2" s="501"/>
      <c r="F2" s="501"/>
      <c r="G2" s="45"/>
    </row>
    <row r="3" spans="1:9" ht="42" customHeight="1">
      <c r="A3" s="431" t="s">
        <v>316</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c r="B6" s="87"/>
      <c r="C6" s="87"/>
      <c r="D6" s="205"/>
      <c r="E6" s="87"/>
      <c r="F6" s="68">
        <f t="shared" ref="F6:F134" si="0">ROUND(+B6*D6*E6,2)</f>
        <v>0</v>
      </c>
      <c r="G6" s="89" t="s">
        <v>193</v>
      </c>
    </row>
    <row r="7" spans="1:9" s="89" customFormat="1">
      <c r="A7" s="351"/>
      <c r="B7" s="87"/>
      <c r="C7" s="87"/>
      <c r="D7" s="205"/>
      <c r="E7" s="87"/>
      <c r="F7" s="68">
        <f t="shared" si="0"/>
        <v>0</v>
      </c>
      <c r="G7" s="89" t="s">
        <v>193</v>
      </c>
    </row>
    <row r="8" spans="1:9" s="89" customFormat="1">
      <c r="A8" s="351"/>
      <c r="B8" s="87"/>
      <c r="C8" s="87"/>
      <c r="D8" s="205"/>
      <c r="E8" s="87"/>
      <c r="F8" s="68">
        <f t="shared" si="0"/>
        <v>0</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si="0"/>
        <v>0</v>
      </c>
      <c r="G39" s="89" t="s">
        <v>193</v>
      </c>
    </row>
    <row r="40" spans="1:7" s="89" customFormat="1" hidden="1">
      <c r="A40" s="351"/>
      <c r="B40" s="87"/>
      <c r="C40" s="87"/>
      <c r="D40" s="205"/>
      <c r="E40" s="87"/>
      <c r="F40" s="68">
        <f t="shared" si="0"/>
        <v>0</v>
      </c>
      <c r="G40" s="89" t="s">
        <v>193</v>
      </c>
    </row>
    <row r="41" spans="1:7" s="89" customFormat="1" hidden="1">
      <c r="A41" s="351"/>
      <c r="B41" s="87"/>
      <c r="C41" s="87"/>
      <c r="D41" s="205"/>
      <c r="E41" s="87"/>
      <c r="F41" s="68">
        <f t="shared" si="0"/>
        <v>0</v>
      </c>
      <c r="G41" s="89" t="s">
        <v>193</v>
      </c>
    </row>
    <row r="42" spans="1:7" s="89" customFormat="1" hidden="1">
      <c r="A42" s="351"/>
      <c r="B42" s="87"/>
      <c r="C42" s="87"/>
      <c r="D42" s="205"/>
      <c r="E42" s="87"/>
      <c r="F42" s="68">
        <f t="shared" si="0"/>
        <v>0</v>
      </c>
      <c r="G42" s="89" t="s">
        <v>193</v>
      </c>
    </row>
    <row r="43" spans="1:7" s="89" customFormat="1" hidden="1">
      <c r="A43" s="351"/>
      <c r="B43" s="87"/>
      <c r="C43" s="87"/>
      <c r="D43" s="205"/>
      <c r="E43" s="87"/>
      <c r="F43" s="68">
        <f t="shared" si="0"/>
        <v>0</v>
      </c>
      <c r="G43" s="89" t="s">
        <v>193</v>
      </c>
    </row>
    <row r="44" spans="1:7" s="89" customFormat="1" hidden="1">
      <c r="A44" s="351"/>
      <c r="B44" s="87"/>
      <c r="C44" s="87"/>
      <c r="D44" s="205"/>
      <c r="E44" s="87"/>
      <c r="F44" s="68">
        <f t="shared" si="0"/>
        <v>0</v>
      </c>
      <c r="G44" s="89" t="s">
        <v>193</v>
      </c>
    </row>
    <row r="45" spans="1:7" s="89" customFormat="1" hidden="1">
      <c r="A45" s="351"/>
      <c r="B45" s="87"/>
      <c r="C45" s="87"/>
      <c r="D45" s="205"/>
      <c r="E45" s="87"/>
      <c r="F45" s="68">
        <f t="shared" si="0"/>
        <v>0</v>
      </c>
      <c r="G45" s="89" t="s">
        <v>193</v>
      </c>
    </row>
    <row r="46" spans="1:7" s="89" customFormat="1" hidden="1">
      <c r="A46" s="351"/>
      <c r="B46" s="87"/>
      <c r="C46" s="87"/>
      <c r="D46" s="205"/>
      <c r="E46" s="87"/>
      <c r="F46" s="68">
        <f t="shared" si="0"/>
        <v>0</v>
      </c>
      <c r="G46" s="89" t="s">
        <v>193</v>
      </c>
    </row>
    <row r="47" spans="1:7" s="89" customFormat="1" hidden="1">
      <c r="A47" s="351"/>
      <c r="B47" s="87"/>
      <c r="C47" s="87"/>
      <c r="D47" s="205"/>
      <c r="E47" s="87"/>
      <c r="F47" s="68">
        <f t="shared" si="0"/>
        <v>0</v>
      </c>
      <c r="G47" s="89" t="s">
        <v>193</v>
      </c>
    </row>
    <row r="48" spans="1:7" s="89" customFormat="1" hidden="1">
      <c r="A48" s="351"/>
      <c r="B48" s="87"/>
      <c r="C48" s="87"/>
      <c r="D48" s="205"/>
      <c r="E48" s="87"/>
      <c r="F48" s="68">
        <f t="shared" si="0"/>
        <v>0</v>
      </c>
      <c r="G48" s="89" t="s">
        <v>193</v>
      </c>
    </row>
    <row r="49" spans="1:7" s="89" customFormat="1" hidden="1">
      <c r="A49" s="351"/>
      <c r="B49" s="87"/>
      <c r="C49" s="87"/>
      <c r="D49" s="205"/>
      <c r="E49" s="87"/>
      <c r="F49" s="68">
        <f t="shared" si="0"/>
        <v>0</v>
      </c>
      <c r="G49" s="89" t="s">
        <v>193</v>
      </c>
    </row>
    <row r="50" spans="1:7" s="89" customFormat="1" hidden="1">
      <c r="A50" s="351"/>
      <c r="B50" s="87"/>
      <c r="C50" s="87"/>
      <c r="D50" s="205"/>
      <c r="E50" s="87"/>
      <c r="F50" s="68">
        <f t="shared" si="0"/>
        <v>0</v>
      </c>
      <c r="G50" s="89" t="s">
        <v>193</v>
      </c>
    </row>
    <row r="51" spans="1:7" s="89" customFormat="1" hidden="1">
      <c r="A51" s="351"/>
      <c r="B51" s="87"/>
      <c r="C51" s="87"/>
      <c r="D51" s="205"/>
      <c r="E51" s="87"/>
      <c r="F51" s="68">
        <f t="shared" si="0"/>
        <v>0</v>
      </c>
      <c r="G51" s="89" t="s">
        <v>193</v>
      </c>
    </row>
    <row r="52" spans="1:7" s="89" customFormat="1" hidden="1">
      <c r="A52" s="351"/>
      <c r="B52" s="87"/>
      <c r="C52" s="87"/>
      <c r="D52" s="205"/>
      <c r="E52" s="87"/>
      <c r="F52" s="68">
        <f t="shared" si="0"/>
        <v>0</v>
      </c>
      <c r="G52" s="89" t="s">
        <v>193</v>
      </c>
    </row>
    <row r="53" spans="1:7" s="89" customFormat="1" hidden="1">
      <c r="A53" s="351"/>
      <c r="B53" s="87"/>
      <c r="C53" s="87"/>
      <c r="D53" s="205"/>
      <c r="E53" s="87"/>
      <c r="F53" s="68">
        <f t="shared" si="0"/>
        <v>0</v>
      </c>
      <c r="G53" s="89" t="s">
        <v>193</v>
      </c>
    </row>
    <row r="54" spans="1:7" s="89" customFormat="1" hidden="1">
      <c r="A54" s="351"/>
      <c r="B54" s="87"/>
      <c r="C54" s="87"/>
      <c r="D54" s="205"/>
      <c r="E54" s="87"/>
      <c r="F54" s="68">
        <f t="shared" si="0"/>
        <v>0</v>
      </c>
      <c r="G54" s="89" t="s">
        <v>193</v>
      </c>
    </row>
    <row r="55" spans="1:7" s="89" customFormat="1" hidden="1">
      <c r="A55" s="351"/>
      <c r="B55" s="87"/>
      <c r="C55" s="87"/>
      <c r="D55" s="205"/>
      <c r="E55" s="87"/>
      <c r="F55" s="68">
        <f t="shared" si="0"/>
        <v>0</v>
      </c>
      <c r="G55" s="89" t="s">
        <v>193</v>
      </c>
    </row>
    <row r="56" spans="1:7" s="89" customFormat="1" hidden="1">
      <c r="A56" s="351"/>
      <c r="B56" s="87"/>
      <c r="C56" s="87"/>
      <c r="D56" s="205"/>
      <c r="E56" s="87"/>
      <c r="F56" s="68">
        <f t="shared" si="0"/>
        <v>0</v>
      </c>
      <c r="G56" s="89" t="s">
        <v>193</v>
      </c>
    </row>
    <row r="57" spans="1:7" s="89" customFormat="1" hidden="1">
      <c r="A57" s="351"/>
      <c r="B57" s="87"/>
      <c r="C57" s="87"/>
      <c r="D57" s="205"/>
      <c r="E57" s="87"/>
      <c r="F57" s="68">
        <f t="shared" si="0"/>
        <v>0</v>
      </c>
      <c r="G57" s="89" t="s">
        <v>193</v>
      </c>
    </row>
    <row r="58" spans="1:7" s="89" customFormat="1" hidden="1">
      <c r="A58" s="351"/>
      <c r="B58" s="87"/>
      <c r="C58" s="87"/>
      <c r="D58" s="205"/>
      <c r="E58" s="87"/>
      <c r="F58" s="68">
        <f t="shared" si="0"/>
        <v>0</v>
      </c>
      <c r="G58" s="89" t="s">
        <v>193</v>
      </c>
    </row>
    <row r="59" spans="1:7" s="89" customFormat="1" hidden="1">
      <c r="A59" s="351"/>
      <c r="B59" s="87"/>
      <c r="C59" s="87"/>
      <c r="D59" s="205"/>
      <c r="E59" s="87"/>
      <c r="F59" s="68">
        <f t="shared" si="0"/>
        <v>0</v>
      </c>
      <c r="G59" s="89" t="s">
        <v>193</v>
      </c>
    </row>
    <row r="60" spans="1:7" s="89" customFormat="1" hidden="1">
      <c r="A60" s="351"/>
      <c r="B60" s="87"/>
      <c r="C60" s="87"/>
      <c r="D60" s="205"/>
      <c r="E60" s="87"/>
      <c r="F60" s="68">
        <f t="shared" si="0"/>
        <v>0</v>
      </c>
      <c r="G60" s="89" t="s">
        <v>193</v>
      </c>
    </row>
    <row r="61" spans="1:7" s="89" customFormat="1" hidden="1">
      <c r="A61" s="351"/>
      <c r="B61" s="87"/>
      <c r="C61" s="87"/>
      <c r="D61" s="205"/>
      <c r="E61" s="87"/>
      <c r="F61" s="68">
        <f t="shared" si="0"/>
        <v>0</v>
      </c>
      <c r="G61" s="89" t="s">
        <v>193</v>
      </c>
    </row>
    <row r="62" spans="1:7" s="89" customFormat="1" hidden="1">
      <c r="A62" s="351"/>
      <c r="B62" s="87"/>
      <c r="C62" s="87"/>
      <c r="D62" s="205"/>
      <c r="E62" s="87"/>
      <c r="F62" s="68">
        <f t="shared" si="0"/>
        <v>0</v>
      </c>
      <c r="G62" s="89" t="s">
        <v>193</v>
      </c>
    </row>
    <row r="63" spans="1:7" s="89" customFormat="1" hidden="1">
      <c r="A63" s="351"/>
      <c r="B63" s="87"/>
      <c r="C63" s="87"/>
      <c r="D63" s="205"/>
      <c r="E63" s="87"/>
      <c r="F63" s="68">
        <f t="shared" si="0"/>
        <v>0</v>
      </c>
      <c r="G63" s="89" t="s">
        <v>193</v>
      </c>
    </row>
    <row r="64" spans="1:7" s="89" customFormat="1" hidden="1">
      <c r="A64" s="351"/>
      <c r="B64" s="87"/>
      <c r="C64" s="87"/>
      <c r="D64" s="205"/>
      <c r="E64" s="87"/>
      <c r="F64" s="68">
        <f t="shared" si="0"/>
        <v>0</v>
      </c>
      <c r="G64" s="89" t="s">
        <v>193</v>
      </c>
    </row>
    <row r="65" spans="1:7" s="89" customFormat="1" hidden="1">
      <c r="A65" s="351"/>
      <c r="B65" s="87"/>
      <c r="C65" s="87"/>
      <c r="D65" s="205"/>
      <c r="E65" s="87"/>
      <c r="F65" s="68">
        <f t="shared" si="0"/>
        <v>0</v>
      </c>
      <c r="G65" s="89" t="s">
        <v>193</v>
      </c>
    </row>
    <row r="66" spans="1:7" s="89" customFormat="1" hidden="1">
      <c r="A66" s="351"/>
      <c r="B66" s="87"/>
      <c r="C66" s="87"/>
      <c r="D66" s="205"/>
      <c r="E66" s="87"/>
      <c r="F66" s="68">
        <f t="shared" si="0"/>
        <v>0</v>
      </c>
      <c r="G66" s="89" t="s">
        <v>193</v>
      </c>
    </row>
    <row r="67" spans="1:7" s="89" customFormat="1" hidden="1">
      <c r="A67" s="351"/>
      <c r="B67" s="87"/>
      <c r="C67" s="87"/>
      <c r="D67" s="205"/>
      <c r="E67" s="87"/>
      <c r="F67" s="68">
        <f t="shared" si="0"/>
        <v>0</v>
      </c>
      <c r="G67" s="89" t="s">
        <v>193</v>
      </c>
    </row>
    <row r="68" spans="1:7" s="89" customFormat="1" hidden="1">
      <c r="A68" s="351"/>
      <c r="B68" s="87"/>
      <c r="C68" s="87"/>
      <c r="D68" s="205"/>
      <c r="E68" s="87"/>
      <c r="F68" s="68">
        <f t="shared" si="0"/>
        <v>0</v>
      </c>
      <c r="G68" s="89" t="s">
        <v>193</v>
      </c>
    </row>
    <row r="69" spans="1:7" s="89" customFormat="1" hidden="1">
      <c r="A69" s="351"/>
      <c r="B69" s="87"/>
      <c r="C69" s="87"/>
      <c r="D69" s="205"/>
      <c r="E69" s="87"/>
      <c r="F69" s="68">
        <f t="shared" si="0"/>
        <v>0</v>
      </c>
      <c r="G69" s="89" t="s">
        <v>193</v>
      </c>
    </row>
    <row r="70" spans="1:7" s="89" customFormat="1" hidden="1">
      <c r="A70" s="351"/>
      <c r="B70" s="87"/>
      <c r="C70" s="87"/>
      <c r="D70" s="205"/>
      <c r="E70" s="87"/>
      <c r="F70" s="68">
        <f t="shared" si="0"/>
        <v>0</v>
      </c>
      <c r="G70" s="89" t="s">
        <v>193</v>
      </c>
    </row>
    <row r="71" spans="1:7" s="89" customFormat="1" hidden="1">
      <c r="A71" s="351"/>
      <c r="B71" s="87"/>
      <c r="C71" s="87"/>
      <c r="D71" s="205"/>
      <c r="E71" s="87"/>
      <c r="F71" s="68">
        <f t="shared" si="0"/>
        <v>0</v>
      </c>
      <c r="G71" s="89" t="s">
        <v>193</v>
      </c>
    </row>
    <row r="72" spans="1:7" s="89" customFormat="1" hidden="1">
      <c r="A72" s="351"/>
      <c r="B72" s="87"/>
      <c r="C72" s="87"/>
      <c r="D72" s="205"/>
      <c r="E72" s="87"/>
      <c r="F72" s="68">
        <f t="shared" si="0"/>
        <v>0</v>
      </c>
      <c r="G72" s="89" t="s">
        <v>193</v>
      </c>
    </row>
    <row r="73" spans="1:7" s="89" customFormat="1" hidden="1">
      <c r="A73" s="351"/>
      <c r="B73" s="87"/>
      <c r="C73" s="87"/>
      <c r="D73" s="205"/>
      <c r="E73" s="87"/>
      <c r="F73" s="68">
        <f t="shared" si="0"/>
        <v>0</v>
      </c>
      <c r="G73" s="89" t="s">
        <v>193</v>
      </c>
    </row>
    <row r="74" spans="1:7" s="89" customFormat="1" hidden="1">
      <c r="A74" s="351"/>
      <c r="B74" s="87"/>
      <c r="C74" s="87"/>
      <c r="D74" s="205"/>
      <c r="E74" s="87"/>
      <c r="F74" s="68">
        <f t="shared" si="0"/>
        <v>0</v>
      </c>
      <c r="G74" s="89" t="s">
        <v>193</v>
      </c>
    </row>
    <row r="75" spans="1:7" s="89" customFormat="1" hidden="1">
      <c r="A75" s="351"/>
      <c r="B75" s="87"/>
      <c r="C75" s="87"/>
      <c r="D75" s="205"/>
      <c r="E75" s="87"/>
      <c r="F75" s="68">
        <f t="shared" si="0"/>
        <v>0</v>
      </c>
      <c r="G75" s="89" t="s">
        <v>193</v>
      </c>
    </row>
    <row r="76" spans="1:7" s="89" customFormat="1" hidden="1">
      <c r="A76" s="351"/>
      <c r="B76" s="87"/>
      <c r="C76" s="87"/>
      <c r="D76" s="205"/>
      <c r="E76" s="87"/>
      <c r="F76" s="68">
        <f t="shared" si="0"/>
        <v>0</v>
      </c>
      <c r="G76" s="89" t="s">
        <v>193</v>
      </c>
    </row>
    <row r="77" spans="1:7" s="89" customFormat="1" hidden="1">
      <c r="A77" s="351"/>
      <c r="B77" s="87"/>
      <c r="C77" s="87"/>
      <c r="D77" s="205"/>
      <c r="E77" s="87"/>
      <c r="F77" s="68">
        <f t="shared" si="0"/>
        <v>0</v>
      </c>
      <c r="G77" s="89" t="s">
        <v>193</v>
      </c>
    </row>
    <row r="78" spans="1:7" s="89" customFormat="1" hidden="1">
      <c r="A78" s="351"/>
      <c r="B78" s="87"/>
      <c r="C78" s="87"/>
      <c r="D78" s="205"/>
      <c r="E78" s="87"/>
      <c r="F78" s="68">
        <f t="shared" si="0"/>
        <v>0</v>
      </c>
      <c r="G78" s="89" t="s">
        <v>193</v>
      </c>
    </row>
    <row r="79" spans="1:7" s="89" customFormat="1" hidden="1">
      <c r="A79" s="351"/>
      <c r="B79" s="87"/>
      <c r="C79" s="87"/>
      <c r="D79" s="205"/>
      <c r="E79" s="87"/>
      <c r="F79" s="68">
        <f t="shared" si="0"/>
        <v>0</v>
      </c>
      <c r="G79" s="89" t="s">
        <v>193</v>
      </c>
    </row>
    <row r="80" spans="1:7" s="89" customFormat="1" hidden="1">
      <c r="A80" s="351"/>
      <c r="B80" s="87"/>
      <c r="C80" s="87"/>
      <c r="D80" s="205"/>
      <c r="E80" s="87"/>
      <c r="F80" s="68">
        <f t="shared" si="0"/>
        <v>0</v>
      </c>
      <c r="G80" s="89" t="s">
        <v>193</v>
      </c>
    </row>
    <row r="81" spans="1:7" s="89" customFormat="1" hidden="1">
      <c r="A81" s="351"/>
      <c r="B81" s="87"/>
      <c r="C81" s="87"/>
      <c r="D81" s="205"/>
      <c r="E81" s="87"/>
      <c r="F81" s="68">
        <f t="shared" si="0"/>
        <v>0</v>
      </c>
      <c r="G81" s="89" t="s">
        <v>193</v>
      </c>
    </row>
    <row r="82" spans="1:7" s="89" customFormat="1" hidden="1">
      <c r="A82" s="351"/>
      <c r="B82" s="87"/>
      <c r="C82" s="87"/>
      <c r="D82" s="205"/>
      <c r="E82" s="87"/>
      <c r="F82" s="68">
        <f t="shared" si="0"/>
        <v>0</v>
      </c>
      <c r="G82" s="89" t="s">
        <v>193</v>
      </c>
    </row>
    <row r="83" spans="1:7" s="89" customFormat="1" hidden="1">
      <c r="A83" s="351"/>
      <c r="B83" s="87"/>
      <c r="C83" s="87"/>
      <c r="D83" s="205"/>
      <c r="E83" s="87"/>
      <c r="F83" s="68">
        <f t="shared" si="0"/>
        <v>0</v>
      </c>
      <c r="G83" s="89" t="s">
        <v>193</v>
      </c>
    </row>
    <row r="84" spans="1:7" s="89" customFormat="1" hidden="1">
      <c r="A84" s="351"/>
      <c r="B84" s="87"/>
      <c r="C84" s="87"/>
      <c r="D84" s="205"/>
      <c r="E84" s="87"/>
      <c r="F84" s="68">
        <f t="shared" si="0"/>
        <v>0</v>
      </c>
      <c r="G84" s="89" t="s">
        <v>193</v>
      </c>
    </row>
    <row r="85" spans="1:7" s="89" customFormat="1" hidden="1">
      <c r="A85" s="351"/>
      <c r="B85" s="87"/>
      <c r="C85" s="87"/>
      <c r="D85" s="205"/>
      <c r="E85" s="87"/>
      <c r="F85" s="68">
        <f t="shared" si="0"/>
        <v>0</v>
      </c>
      <c r="G85" s="89" t="s">
        <v>193</v>
      </c>
    </row>
    <row r="86" spans="1:7" s="89" customFormat="1" hidden="1">
      <c r="A86" s="351"/>
      <c r="B86" s="87"/>
      <c r="C86" s="87"/>
      <c r="D86" s="205"/>
      <c r="E86" s="87"/>
      <c r="F86" s="68">
        <f t="shared" si="0"/>
        <v>0</v>
      </c>
      <c r="G86" s="89" t="s">
        <v>193</v>
      </c>
    </row>
    <row r="87" spans="1:7" s="89" customFormat="1" hidden="1">
      <c r="A87" s="351"/>
      <c r="B87" s="87"/>
      <c r="C87" s="87"/>
      <c r="D87" s="205"/>
      <c r="E87" s="87"/>
      <c r="F87" s="68">
        <f t="shared" si="0"/>
        <v>0</v>
      </c>
      <c r="G87" s="89" t="s">
        <v>193</v>
      </c>
    </row>
    <row r="88" spans="1:7" s="89" customFormat="1" hidden="1">
      <c r="A88" s="351"/>
      <c r="B88" s="87"/>
      <c r="C88" s="87"/>
      <c r="D88" s="205"/>
      <c r="E88" s="87"/>
      <c r="F88" s="68">
        <f t="shared" si="0"/>
        <v>0</v>
      </c>
      <c r="G88" s="89" t="s">
        <v>193</v>
      </c>
    </row>
    <row r="89" spans="1:7" s="89" customFormat="1" hidden="1">
      <c r="A89" s="351"/>
      <c r="B89" s="87"/>
      <c r="C89" s="87"/>
      <c r="D89" s="205"/>
      <c r="E89" s="87"/>
      <c r="F89" s="68">
        <f t="shared" si="0"/>
        <v>0</v>
      </c>
      <c r="G89" s="89" t="s">
        <v>193</v>
      </c>
    </row>
    <row r="90" spans="1:7" s="89" customFormat="1" hidden="1">
      <c r="A90" s="351"/>
      <c r="B90" s="87"/>
      <c r="C90" s="87"/>
      <c r="D90" s="205"/>
      <c r="E90" s="87"/>
      <c r="F90" s="68">
        <f t="shared" si="0"/>
        <v>0</v>
      </c>
      <c r="G90" s="89" t="s">
        <v>193</v>
      </c>
    </row>
    <row r="91" spans="1:7" s="89" customFormat="1" hidden="1">
      <c r="A91" s="351"/>
      <c r="B91" s="87"/>
      <c r="C91" s="87"/>
      <c r="D91" s="205"/>
      <c r="E91" s="87"/>
      <c r="F91" s="68">
        <f t="shared" si="0"/>
        <v>0</v>
      </c>
      <c r="G91" s="89" t="s">
        <v>193</v>
      </c>
    </row>
    <row r="92" spans="1:7" s="89" customFormat="1" hidden="1">
      <c r="A92" s="351"/>
      <c r="B92" s="87"/>
      <c r="C92" s="87"/>
      <c r="D92" s="205"/>
      <c r="E92" s="87"/>
      <c r="F92" s="68">
        <f t="shared" si="0"/>
        <v>0</v>
      </c>
      <c r="G92" s="89" t="s">
        <v>193</v>
      </c>
    </row>
    <row r="93" spans="1:7" s="89" customFormat="1" hidden="1">
      <c r="A93" s="351"/>
      <c r="B93" s="87"/>
      <c r="C93" s="87"/>
      <c r="D93" s="205"/>
      <c r="E93" s="87"/>
      <c r="F93" s="68">
        <f t="shared" si="0"/>
        <v>0</v>
      </c>
      <c r="G93" s="89" t="s">
        <v>193</v>
      </c>
    </row>
    <row r="94" spans="1:7" s="89" customFormat="1" hidden="1">
      <c r="A94" s="351"/>
      <c r="B94" s="87"/>
      <c r="C94" s="87"/>
      <c r="D94" s="205"/>
      <c r="E94" s="87"/>
      <c r="F94" s="68">
        <f t="shared" si="0"/>
        <v>0</v>
      </c>
      <c r="G94" s="89" t="s">
        <v>193</v>
      </c>
    </row>
    <row r="95" spans="1:7" s="89" customFormat="1" hidden="1">
      <c r="A95" s="351"/>
      <c r="B95" s="87"/>
      <c r="C95" s="87"/>
      <c r="D95" s="205"/>
      <c r="E95" s="87"/>
      <c r="F95" s="68">
        <f t="shared" si="0"/>
        <v>0</v>
      </c>
      <c r="G95" s="89" t="s">
        <v>193</v>
      </c>
    </row>
    <row r="96" spans="1:7" s="89" customFormat="1" hidden="1">
      <c r="A96" s="351"/>
      <c r="B96" s="87"/>
      <c r="C96" s="87"/>
      <c r="D96" s="205"/>
      <c r="E96" s="87"/>
      <c r="F96" s="68">
        <f t="shared" si="0"/>
        <v>0</v>
      </c>
      <c r="G96" s="89" t="s">
        <v>193</v>
      </c>
    </row>
    <row r="97" spans="1:7" s="89" customFormat="1" hidden="1">
      <c r="A97" s="351"/>
      <c r="B97" s="87"/>
      <c r="C97" s="87"/>
      <c r="D97" s="205"/>
      <c r="E97" s="87"/>
      <c r="F97" s="68">
        <f t="shared" si="0"/>
        <v>0</v>
      </c>
      <c r="G97" s="89" t="s">
        <v>193</v>
      </c>
    </row>
    <row r="98" spans="1:7" s="89" customFormat="1" hidden="1">
      <c r="A98" s="351"/>
      <c r="B98" s="87"/>
      <c r="C98" s="87"/>
      <c r="D98" s="205"/>
      <c r="E98" s="87"/>
      <c r="F98" s="68">
        <f t="shared" si="0"/>
        <v>0</v>
      </c>
      <c r="G98" s="89" t="s">
        <v>193</v>
      </c>
    </row>
    <row r="99" spans="1:7" s="89" customFormat="1" hidden="1">
      <c r="A99" s="351"/>
      <c r="B99" s="87"/>
      <c r="C99" s="87"/>
      <c r="D99" s="205"/>
      <c r="E99" s="87"/>
      <c r="F99" s="68">
        <f t="shared" si="0"/>
        <v>0</v>
      </c>
      <c r="G99" s="89" t="s">
        <v>193</v>
      </c>
    </row>
    <row r="100" spans="1:7" s="89" customFormat="1" hidden="1">
      <c r="A100" s="351"/>
      <c r="B100" s="87"/>
      <c r="C100" s="87"/>
      <c r="D100" s="205"/>
      <c r="E100" s="87"/>
      <c r="F100" s="68">
        <f t="shared" si="0"/>
        <v>0</v>
      </c>
      <c r="G100" s="89" t="s">
        <v>193</v>
      </c>
    </row>
    <row r="101" spans="1:7" s="89" customFormat="1" hidden="1">
      <c r="A101" s="351"/>
      <c r="B101" s="87"/>
      <c r="C101" s="87"/>
      <c r="D101" s="205"/>
      <c r="E101" s="87"/>
      <c r="F101" s="68">
        <f t="shared" si="0"/>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si="0"/>
        <v>0</v>
      </c>
      <c r="G111" s="89" t="s">
        <v>193</v>
      </c>
    </row>
    <row r="112" spans="1:7" s="89" customFormat="1" hidden="1">
      <c r="A112" s="351"/>
      <c r="B112" s="87"/>
      <c r="C112" s="87"/>
      <c r="D112" s="205"/>
      <c r="E112" s="87"/>
      <c r="F112" s="68">
        <f t="shared" si="0"/>
        <v>0</v>
      </c>
      <c r="G112" s="89" t="s">
        <v>193</v>
      </c>
    </row>
    <row r="113" spans="1:7" s="89" customFormat="1" hidden="1">
      <c r="A113" s="351"/>
      <c r="B113" s="87"/>
      <c r="C113" s="87"/>
      <c r="D113" s="205"/>
      <c r="E113" s="87"/>
      <c r="F113" s="68">
        <f t="shared" si="0"/>
        <v>0</v>
      </c>
      <c r="G113" s="89" t="s">
        <v>193</v>
      </c>
    </row>
    <row r="114" spans="1:7" s="89" customFormat="1" hidden="1">
      <c r="A114" s="351"/>
      <c r="B114" s="87"/>
      <c r="C114" s="87"/>
      <c r="D114" s="205"/>
      <c r="E114" s="87"/>
      <c r="F114" s="68">
        <f t="shared" si="0"/>
        <v>0</v>
      </c>
      <c r="G114" s="89" t="s">
        <v>193</v>
      </c>
    </row>
    <row r="115" spans="1:7" s="89" customFormat="1" hidden="1">
      <c r="A115" s="351"/>
      <c r="B115" s="87"/>
      <c r="C115" s="87"/>
      <c r="D115" s="205"/>
      <c r="E115" s="87"/>
      <c r="F115" s="68">
        <f t="shared" si="0"/>
        <v>0</v>
      </c>
      <c r="G115" s="89" t="s">
        <v>193</v>
      </c>
    </row>
    <row r="116" spans="1:7" s="89" customFormat="1" hidden="1">
      <c r="A116" s="351"/>
      <c r="B116" s="87"/>
      <c r="C116" s="87"/>
      <c r="D116" s="205"/>
      <c r="E116" s="87"/>
      <c r="F116" s="68">
        <f t="shared" si="0"/>
        <v>0</v>
      </c>
      <c r="G116" s="89" t="s">
        <v>193</v>
      </c>
    </row>
    <row r="117" spans="1:7" s="89" customFormat="1" hidden="1">
      <c r="A117" s="351"/>
      <c r="B117" s="87"/>
      <c r="C117" s="87"/>
      <c r="D117" s="205"/>
      <c r="E117" s="87"/>
      <c r="F117" s="68">
        <f t="shared" si="0"/>
        <v>0</v>
      </c>
      <c r="G117" s="89" t="s">
        <v>193</v>
      </c>
    </row>
    <row r="118" spans="1:7" s="89" customFormat="1" hidden="1">
      <c r="A118" s="351"/>
      <c r="B118" s="87"/>
      <c r="C118" s="87"/>
      <c r="D118" s="205"/>
      <c r="E118" s="87"/>
      <c r="F118" s="68">
        <f t="shared" si="0"/>
        <v>0</v>
      </c>
      <c r="G118" s="89" t="s">
        <v>193</v>
      </c>
    </row>
    <row r="119" spans="1:7" s="89" customFormat="1" hidden="1">
      <c r="A119" s="351"/>
      <c r="B119" s="87"/>
      <c r="C119" s="87"/>
      <c r="D119" s="205"/>
      <c r="E119" s="87"/>
      <c r="F119" s="68">
        <f t="shared" si="0"/>
        <v>0</v>
      </c>
      <c r="G119" s="89" t="s">
        <v>193</v>
      </c>
    </row>
    <row r="120" spans="1:7" s="89" customFormat="1" hidden="1">
      <c r="A120" s="351"/>
      <c r="B120" s="87"/>
      <c r="C120" s="87"/>
      <c r="D120" s="205"/>
      <c r="E120" s="87"/>
      <c r="F120" s="68">
        <f t="shared" si="0"/>
        <v>0</v>
      </c>
      <c r="G120" s="89" t="s">
        <v>193</v>
      </c>
    </row>
    <row r="121" spans="1:7" s="89" customFormat="1" hidden="1">
      <c r="A121" s="351"/>
      <c r="B121" s="87"/>
      <c r="C121" s="87"/>
      <c r="D121" s="205"/>
      <c r="E121" s="87"/>
      <c r="F121" s="68">
        <f t="shared" si="0"/>
        <v>0</v>
      </c>
      <c r="G121" s="89" t="s">
        <v>193</v>
      </c>
    </row>
    <row r="122" spans="1:7" s="89" customFormat="1" hidden="1">
      <c r="A122" s="351"/>
      <c r="B122" s="87"/>
      <c r="C122" s="87"/>
      <c r="D122" s="205"/>
      <c r="E122" s="87"/>
      <c r="F122" s="68">
        <f t="shared" si="0"/>
        <v>0</v>
      </c>
      <c r="G122" s="89" t="s">
        <v>193</v>
      </c>
    </row>
    <row r="123" spans="1:7" s="89" customFormat="1" hidden="1">
      <c r="A123" s="351"/>
      <c r="B123" s="87"/>
      <c r="C123" s="87"/>
      <c r="D123" s="205"/>
      <c r="E123" s="87"/>
      <c r="F123" s="68">
        <f t="shared" si="0"/>
        <v>0</v>
      </c>
      <c r="G123" s="89" t="s">
        <v>193</v>
      </c>
    </row>
    <row r="124" spans="1:7" s="89" customFormat="1" hidden="1">
      <c r="A124" s="351"/>
      <c r="B124" s="87"/>
      <c r="C124" s="87"/>
      <c r="D124" s="205"/>
      <c r="E124" s="87"/>
      <c r="F124" s="68">
        <f t="shared" si="0"/>
        <v>0</v>
      </c>
      <c r="G124" s="89" t="s">
        <v>193</v>
      </c>
    </row>
    <row r="125" spans="1:7" s="89" customFormat="1" hidden="1">
      <c r="A125" s="351"/>
      <c r="B125" s="87"/>
      <c r="C125" s="87"/>
      <c r="D125" s="205"/>
      <c r="E125" s="87"/>
      <c r="F125" s="68">
        <f t="shared" si="0"/>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si="0"/>
        <v>0</v>
      </c>
      <c r="G129" s="89" t="s">
        <v>193</v>
      </c>
    </row>
    <row r="130" spans="1:9" s="89" customFormat="1" hidden="1">
      <c r="A130" s="351"/>
      <c r="B130" s="87"/>
      <c r="C130" s="87"/>
      <c r="D130" s="205"/>
      <c r="E130" s="87"/>
      <c r="F130" s="68">
        <f t="shared" si="0"/>
        <v>0</v>
      </c>
      <c r="G130" s="89" t="s">
        <v>193</v>
      </c>
    </row>
    <row r="131" spans="1:9" s="89" customFormat="1" hidden="1">
      <c r="A131" s="351"/>
      <c r="B131" s="87"/>
      <c r="C131" s="87"/>
      <c r="D131" s="205"/>
      <c r="E131" s="87"/>
      <c r="F131" s="68">
        <f t="shared" si="0"/>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c r="B135" s="87"/>
      <c r="C135" s="87"/>
      <c r="D135" s="205"/>
      <c r="E135" s="87"/>
      <c r="F135" s="215">
        <f>ROUND(+B135*D135*E135,2)</f>
        <v>0</v>
      </c>
      <c r="G135" s="89" t="s">
        <v>193</v>
      </c>
    </row>
    <row r="136" spans="1:9" s="89" customFormat="1">
      <c r="A136" s="351"/>
      <c r="B136" s="78"/>
      <c r="C136" s="78"/>
      <c r="D136" s="116"/>
      <c r="E136" s="170" t="s">
        <v>194</v>
      </c>
      <c r="F136" s="171">
        <f>ROUND(SUBTOTAL(109,F6:F135),2)</f>
        <v>0</v>
      </c>
      <c r="G136" s="89" t="s">
        <v>193</v>
      </c>
      <c r="I136" s="349" t="s">
        <v>210</v>
      </c>
    </row>
    <row r="137" spans="1:9" s="89" customFormat="1">
      <c r="A137" s="351"/>
      <c r="B137" s="78"/>
      <c r="C137" s="78"/>
      <c r="D137" s="116"/>
      <c r="E137" s="78"/>
      <c r="F137" s="216"/>
      <c r="G137" s="89" t="s">
        <v>196</v>
      </c>
    </row>
    <row r="138" spans="1:9" s="89" customFormat="1">
      <c r="A138" s="351"/>
      <c r="B138" s="87"/>
      <c r="C138" s="87"/>
      <c r="D138" s="205"/>
      <c r="E138" s="87"/>
      <c r="F138" s="68">
        <f>ROUND(+B138*D138*E138,2)</f>
        <v>0</v>
      </c>
      <c r="G138" s="89" t="s">
        <v>196</v>
      </c>
    </row>
    <row r="139" spans="1:9" s="89" customFormat="1">
      <c r="A139" s="351"/>
      <c r="B139" s="87"/>
      <c r="C139" s="87"/>
      <c r="D139" s="205"/>
      <c r="E139" s="87"/>
      <c r="F139" s="68">
        <f t="shared" ref="F139:F266" si="1">ROUND(+B139*D139*E139,2)</f>
        <v>0</v>
      </c>
      <c r="G139" s="89" t="s">
        <v>196</v>
      </c>
    </row>
    <row r="140" spans="1:9" s="89" customFormat="1">
      <c r="A140" s="351"/>
      <c r="B140" s="87"/>
      <c r="C140" s="87"/>
      <c r="D140" s="205"/>
      <c r="E140" s="87"/>
      <c r="F140" s="68">
        <f t="shared" si="1"/>
        <v>0</v>
      </c>
      <c r="G140" s="89" t="s">
        <v>196</v>
      </c>
    </row>
    <row r="141" spans="1:9" s="89" customFormat="1" hidden="1">
      <c r="A141" s="351"/>
      <c r="B141" s="87"/>
      <c r="C141" s="87"/>
      <c r="D141" s="205"/>
      <c r="E141" s="87"/>
      <c r="F141" s="68">
        <f t="shared" si="1"/>
        <v>0</v>
      </c>
      <c r="G141" s="89" t="s">
        <v>196</v>
      </c>
    </row>
    <row r="142" spans="1:9" s="89" customFormat="1" hidden="1">
      <c r="A142" s="351"/>
      <c r="B142" s="87"/>
      <c r="C142" s="87"/>
      <c r="D142" s="205"/>
      <c r="E142" s="87"/>
      <c r="F142" s="68">
        <f t="shared" si="1"/>
        <v>0</v>
      </c>
      <c r="G142" s="89" t="s">
        <v>196</v>
      </c>
    </row>
    <row r="143" spans="1:9" s="89" customFormat="1" hidden="1">
      <c r="A143" s="351"/>
      <c r="B143" s="87"/>
      <c r="C143" s="87"/>
      <c r="D143" s="205"/>
      <c r="E143" s="87"/>
      <c r="F143" s="68">
        <f t="shared" si="1"/>
        <v>0</v>
      </c>
      <c r="G143" s="89" t="s">
        <v>196</v>
      </c>
    </row>
    <row r="144" spans="1:9" s="89" customFormat="1" hidden="1">
      <c r="A144" s="351"/>
      <c r="B144" s="87"/>
      <c r="C144" s="87"/>
      <c r="D144" s="205"/>
      <c r="E144" s="87"/>
      <c r="F144" s="68">
        <f t="shared" si="1"/>
        <v>0</v>
      </c>
      <c r="G144" s="89" t="s">
        <v>196</v>
      </c>
    </row>
    <row r="145" spans="1:7" s="89" customFormat="1" hidden="1">
      <c r="A145" s="351"/>
      <c r="B145" s="87"/>
      <c r="C145" s="87"/>
      <c r="D145" s="205"/>
      <c r="E145" s="87"/>
      <c r="F145" s="68">
        <f t="shared" si="1"/>
        <v>0</v>
      </c>
      <c r="G145" s="89" t="s">
        <v>196</v>
      </c>
    </row>
    <row r="146" spans="1:7" s="89" customFormat="1" hidden="1">
      <c r="A146" s="351"/>
      <c r="B146" s="87"/>
      <c r="C146" s="87"/>
      <c r="D146" s="205"/>
      <c r="E146" s="87"/>
      <c r="F146" s="68">
        <f t="shared" si="1"/>
        <v>0</v>
      </c>
      <c r="G146" s="89" t="s">
        <v>196</v>
      </c>
    </row>
    <row r="147" spans="1:7" s="89" customFormat="1" hidden="1">
      <c r="A147" s="351"/>
      <c r="B147" s="87"/>
      <c r="C147" s="87"/>
      <c r="D147" s="205"/>
      <c r="E147" s="87"/>
      <c r="F147" s="68">
        <f t="shared" si="1"/>
        <v>0</v>
      </c>
      <c r="G147" s="89" t="s">
        <v>196</v>
      </c>
    </row>
    <row r="148" spans="1:7" s="89" customFormat="1" hidden="1">
      <c r="A148" s="351"/>
      <c r="B148" s="87"/>
      <c r="C148" s="87"/>
      <c r="D148" s="205"/>
      <c r="E148" s="87"/>
      <c r="F148" s="68">
        <f t="shared" si="1"/>
        <v>0</v>
      </c>
      <c r="G148" s="89" t="s">
        <v>196</v>
      </c>
    </row>
    <row r="149" spans="1:7" s="89" customFormat="1" hidden="1">
      <c r="A149" s="351"/>
      <c r="B149" s="87"/>
      <c r="C149" s="87"/>
      <c r="D149" s="205"/>
      <c r="E149" s="87"/>
      <c r="F149" s="68">
        <f t="shared" si="1"/>
        <v>0</v>
      </c>
      <c r="G149" s="89" t="s">
        <v>196</v>
      </c>
    </row>
    <row r="150" spans="1:7" s="89" customFormat="1" hidden="1">
      <c r="A150" s="351"/>
      <c r="B150" s="87"/>
      <c r="C150" s="87"/>
      <c r="D150" s="205"/>
      <c r="E150" s="87"/>
      <c r="F150" s="68">
        <f t="shared" si="1"/>
        <v>0</v>
      </c>
      <c r="G150" s="89" t="s">
        <v>196</v>
      </c>
    </row>
    <row r="151" spans="1:7" s="89" customFormat="1" hidden="1">
      <c r="A151" s="351"/>
      <c r="B151" s="87"/>
      <c r="C151" s="87"/>
      <c r="D151" s="205"/>
      <c r="E151" s="87"/>
      <c r="F151" s="68">
        <f t="shared" si="1"/>
        <v>0</v>
      </c>
      <c r="G151" s="89" t="s">
        <v>196</v>
      </c>
    </row>
    <row r="152" spans="1:7" s="89" customFormat="1" hidden="1">
      <c r="A152" s="351"/>
      <c r="B152" s="87"/>
      <c r="C152" s="87"/>
      <c r="D152" s="205"/>
      <c r="E152" s="87"/>
      <c r="F152" s="68">
        <f t="shared" si="1"/>
        <v>0</v>
      </c>
      <c r="G152" s="89" t="s">
        <v>196</v>
      </c>
    </row>
    <row r="153" spans="1:7" s="89" customFormat="1" hidden="1">
      <c r="A153" s="351"/>
      <c r="B153" s="87"/>
      <c r="C153" s="87"/>
      <c r="D153" s="205"/>
      <c r="E153" s="87"/>
      <c r="F153" s="68">
        <f t="shared" si="1"/>
        <v>0</v>
      </c>
      <c r="G153" s="89" t="s">
        <v>196</v>
      </c>
    </row>
    <row r="154" spans="1:7" s="89" customFormat="1" hidden="1">
      <c r="A154" s="351"/>
      <c r="B154" s="87"/>
      <c r="C154" s="87"/>
      <c r="D154" s="205"/>
      <c r="E154" s="87"/>
      <c r="F154" s="68">
        <f t="shared" si="1"/>
        <v>0</v>
      </c>
      <c r="G154" s="89" t="s">
        <v>196</v>
      </c>
    </row>
    <row r="155" spans="1:7" s="89" customFormat="1" hidden="1">
      <c r="A155" s="351"/>
      <c r="B155" s="87"/>
      <c r="C155" s="87"/>
      <c r="D155" s="205"/>
      <c r="E155" s="87"/>
      <c r="F155" s="68">
        <f t="shared" si="1"/>
        <v>0</v>
      </c>
      <c r="G155" s="89" t="s">
        <v>196</v>
      </c>
    </row>
    <row r="156" spans="1:7" s="89" customFormat="1" hidden="1">
      <c r="A156" s="351"/>
      <c r="B156" s="87"/>
      <c r="C156" s="87"/>
      <c r="D156" s="205"/>
      <c r="E156" s="87"/>
      <c r="F156" s="68">
        <f t="shared" si="1"/>
        <v>0</v>
      </c>
      <c r="G156" s="89" t="s">
        <v>196</v>
      </c>
    </row>
    <row r="157" spans="1:7" s="89" customFormat="1" hidden="1">
      <c r="A157" s="351"/>
      <c r="B157" s="87"/>
      <c r="C157" s="87"/>
      <c r="D157" s="205"/>
      <c r="E157" s="87"/>
      <c r="F157" s="68">
        <f t="shared" si="1"/>
        <v>0</v>
      </c>
      <c r="G157" s="89" t="s">
        <v>196</v>
      </c>
    </row>
    <row r="158" spans="1:7" s="89" customFormat="1" hidden="1">
      <c r="A158" s="351"/>
      <c r="B158" s="87"/>
      <c r="C158" s="87"/>
      <c r="D158" s="205"/>
      <c r="E158" s="87"/>
      <c r="F158" s="68">
        <f t="shared" si="1"/>
        <v>0</v>
      </c>
      <c r="G158" s="89" t="s">
        <v>196</v>
      </c>
    </row>
    <row r="159" spans="1:7" s="89" customFormat="1" hidden="1">
      <c r="A159" s="351"/>
      <c r="B159" s="87"/>
      <c r="C159" s="87"/>
      <c r="D159" s="205"/>
      <c r="E159" s="87"/>
      <c r="F159" s="68">
        <f t="shared" si="1"/>
        <v>0</v>
      </c>
      <c r="G159" s="89" t="s">
        <v>196</v>
      </c>
    </row>
    <row r="160" spans="1:7" s="89" customFormat="1" hidden="1">
      <c r="A160" s="351"/>
      <c r="B160" s="87"/>
      <c r="C160" s="87"/>
      <c r="D160" s="205"/>
      <c r="E160" s="87"/>
      <c r="F160" s="68">
        <f t="shared" si="1"/>
        <v>0</v>
      </c>
      <c r="G160" s="89" t="s">
        <v>196</v>
      </c>
    </row>
    <row r="161" spans="1:7" s="89" customFormat="1" hidden="1">
      <c r="A161" s="351"/>
      <c r="B161" s="87"/>
      <c r="C161" s="87"/>
      <c r="D161" s="205"/>
      <c r="E161" s="87"/>
      <c r="F161" s="68">
        <f t="shared" si="1"/>
        <v>0</v>
      </c>
      <c r="G161" s="89" t="s">
        <v>196</v>
      </c>
    </row>
    <row r="162" spans="1:7" s="89" customFormat="1" hidden="1">
      <c r="A162" s="351"/>
      <c r="B162" s="87"/>
      <c r="C162" s="87"/>
      <c r="D162" s="205"/>
      <c r="E162" s="87"/>
      <c r="F162" s="68">
        <f t="shared" si="1"/>
        <v>0</v>
      </c>
      <c r="G162" s="89" t="s">
        <v>196</v>
      </c>
    </row>
    <row r="163" spans="1:7" s="89" customFormat="1" hidden="1">
      <c r="A163" s="351"/>
      <c r="B163" s="87"/>
      <c r="C163" s="87"/>
      <c r="D163" s="205"/>
      <c r="E163" s="87"/>
      <c r="F163" s="68">
        <f t="shared" si="1"/>
        <v>0</v>
      </c>
      <c r="G163" s="89" t="s">
        <v>196</v>
      </c>
    </row>
    <row r="164" spans="1:7" s="89" customFormat="1" hidden="1">
      <c r="A164" s="351"/>
      <c r="B164" s="87"/>
      <c r="C164" s="87"/>
      <c r="D164" s="205"/>
      <c r="E164" s="87"/>
      <c r="F164" s="68">
        <f t="shared" si="1"/>
        <v>0</v>
      </c>
      <c r="G164" s="89" t="s">
        <v>196</v>
      </c>
    </row>
    <row r="165" spans="1:7" s="89" customFormat="1" hidden="1">
      <c r="A165" s="351"/>
      <c r="B165" s="87"/>
      <c r="C165" s="87"/>
      <c r="D165" s="205"/>
      <c r="E165" s="87"/>
      <c r="F165" s="68">
        <f t="shared" si="1"/>
        <v>0</v>
      </c>
      <c r="G165" s="89" t="s">
        <v>196</v>
      </c>
    </row>
    <row r="166" spans="1:7" s="89" customFormat="1" hidden="1">
      <c r="A166" s="351"/>
      <c r="B166" s="87"/>
      <c r="C166" s="87"/>
      <c r="D166" s="205"/>
      <c r="E166" s="87"/>
      <c r="F166" s="68">
        <f t="shared" si="1"/>
        <v>0</v>
      </c>
      <c r="G166" s="89" t="s">
        <v>196</v>
      </c>
    </row>
    <row r="167" spans="1:7" s="89" customFormat="1" hidden="1">
      <c r="A167" s="351"/>
      <c r="B167" s="87"/>
      <c r="C167" s="87"/>
      <c r="D167" s="205"/>
      <c r="E167" s="87"/>
      <c r="F167" s="68">
        <f t="shared" si="1"/>
        <v>0</v>
      </c>
      <c r="G167" s="89" t="s">
        <v>196</v>
      </c>
    </row>
    <row r="168" spans="1:7" s="89" customFormat="1" hidden="1">
      <c r="A168" s="351"/>
      <c r="B168" s="87"/>
      <c r="C168" s="87"/>
      <c r="D168" s="205"/>
      <c r="E168" s="87"/>
      <c r="F168" s="68">
        <f t="shared" si="1"/>
        <v>0</v>
      </c>
      <c r="G168" s="89" t="s">
        <v>196</v>
      </c>
    </row>
    <row r="169" spans="1:7" s="89" customFormat="1" hidden="1">
      <c r="A169" s="351"/>
      <c r="B169" s="87"/>
      <c r="C169" s="87"/>
      <c r="D169" s="205"/>
      <c r="E169" s="87"/>
      <c r="F169" s="68">
        <f t="shared" si="1"/>
        <v>0</v>
      </c>
      <c r="G169" s="89" t="s">
        <v>196</v>
      </c>
    </row>
    <row r="170" spans="1:7" s="89" customFormat="1" hidden="1">
      <c r="A170" s="351"/>
      <c r="B170" s="87"/>
      <c r="C170" s="87"/>
      <c r="D170" s="205"/>
      <c r="E170" s="87"/>
      <c r="F170" s="68">
        <f t="shared" si="1"/>
        <v>0</v>
      </c>
      <c r="G170" s="89" t="s">
        <v>196</v>
      </c>
    </row>
    <row r="171" spans="1:7" s="89" customFormat="1" hidden="1">
      <c r="A171" s="351"/>
      <c r="B171" s="87"/>
      <c r="C171" s="87"/>
      <c r="D171" s="205"/>
      <c r="E171" s="87"/>
      <c r="F171" s="68">
        <f t="shared" si="1"/>
        <v>0</v>
      </c>
      <c r="G171" s="89" t="s">
        <v>196</v>
      </c>
    </row>
    <row r="172" spans="1:7" s="89" customFormat="1" hidden="1">
      <c r="A172" s="351"/>
      <c r="B172" s="87"/>
      <c r="C172" s="87"/>
      <c r="D172" s="205"/>
      <c r="E172" s="87"/>
      <c r="F172" s="68">
        <f t="shared" si="1"/>
        <v>0</v>
      </c>
      <c r="G172" s="89" t="s">
        <v>196</v>
      </c>
    </row>
    <row r="173" spans="1:7" s="89" customFormat="1" hidden="1">
      <c r="A173" s="351"/>
      <c r="B173" s="87"/>
      <c r="C173" s="87"/>
      <c r="D173" s="205"/>
      <c r="E173" s="87"/>
      <c r="F173" s="68">
        <f t="shared" si="1"/>
        <v>0</v>
      </c>
      <c r="G173" s="89" t="s">
        <v>196</v>
      </c>
    </row>
    <row r="174" spans="1:7" s="89" customFormat="1" hidden="1">
      <c r="A174" s="351"/>
      <c r="B174" s="87"/>
      <c r="C174" s="87"/>
      <c r="D174" s="205"/>
      <c r="E174" s="87"/>
      <c r="F174" s="68">
        <f t="shared" si="1"/>
        <v>0</v>
      </c>
      <c r="G174" s="89" t="s">
        <v>196</v>
      </c>
    </row>
    <row r="175" spans="1:7" s="89" customFormat="1" hidden="1">
      <c r="A175" s="351"/>
      <c r="B175" s="87"/>
      <c r="C175" s="87"/>
      <c r="D175" s="205"/>
      <c r="E175" s="87"/>
      <c r="F175" s="68">
        <f t="shared" si="1"/>
        <v>0</v>
      </c>
      <c r="G175" s="89" t="s">
        <v>196</v>
      </c>
    </row>
    <row r="176" spans="1:7" s="89" customFormat="1" hidden="1">
      <c r="A176" s="351"/>
      <c r="B176" s="87"/>
      <c r="C176" s="87"/>
      <c r="D176" s="205"/>
      <c r="E176" s="87"/>
      <c r="F176" s="68">
        <f t="shared" si="1"/>
        <v>0</v>
      </c>
      <c r="G176" s="89" t="s">
        <v>196</v>
      </c>
    </row>
    <row r="177" spans="1:7" s="89" customFormat="1" hidden="1">
      <c r="A177" s="351"/>
      <c r="B177" s="87"/>
      <c r="C177" s="87"/>
      <c r="D177" s="205"/>
      <c r="E177" s="87"/>
      <c r="F177" s="68">
        <f t="shared" si="1"/>
        <v>0</v>
      </c>
      <c r="G177" s="89" t="s">
        <v>196</v>
      </c>
    </row>
    <row r="178" spans="1:7" s="89" customFormat="1" hidden="1">
      <c r="A178" s="351"/>
      <c r="B178" s="87"/>
      <c r="C178" s="87"/>
      <c r="D178" s="205"/>
      <c r="E178" s="87"/>
      <c r="F178" s="68">
        <f t="shared" si="1"/>
        <v>0</v>
      </c>
      <c r="G178" s="89" t="s">
        <v>196</v>
      </c>
    </row>
    <row r="179" spans="1:7" s="89" customFormat="1" hidden="1">
      <c r="A179" s="351"/>
      <c r="B179" s="87"/>
      <c r="C179" s="87"/>
      <c r="D179" s="205"/>
      <c r="E179" s="87"/>
      <c r="F179" s="68">
        <f t="shared" si="1"/>
        <v>0</v>
      </c>
      <c r="G179" s="89" t="s">
        <v>196</v>
      </c>
    </row>
    <row r="180" spans="1:7" s="89" customFormat="1" hidden="1">
      <c r="A180" s="351"/>
      <c r="B180" s="87"/>
      <c r="C180" s="87"/>
      <c r="D180" s="205"/>
      <c r="E180" s="87"/>
      <c r="F180" s="68">
        <f t="shared" si="1"/>
        <v>0</v>
      </c>
      <c r="G180" s="89" t="s">
        <v>196</v>
      </c>
    </row>
    <row r="181" spans="1:7" s="89" customFormat="1" hidden="1">
      <c r="A181" s="351"/>
      <c r="B181" s="87"/>
      <c r="C181" s="87"/>
      <c r="D181" s="205"/>
      <c r="E181" s="87"/>
      <c r="F181" s="68">
        <f t="shared" si="1"/>
        <v>0</v>
      </c>
      <c r="G181" s="89" t="s">
        <v>196</v>
      </c>
    </row>
    <row r="182" spans="1:7" s="89" customFormat="1" hidden="1">
      <c r="A182" s="351"/>
      <c r="B182" s="87"/>
      <c r="C182" s="87"/>
      <c r="D182" s="205"/>
      <c r="E182" s="87"/>
      <c r="F182" s="68">
        <f t="shared" si="1"/>
        <v>0</v>
      </c>
      <c r="G182" s="89" t="s">
        <v>196</v>
      </c>
    </row>
    <row r="183" spans="1:7" s="89" customFormat="1" hidden="1">
      <c r="A183" s="351"/>
      <c r="B183" s="87"/>
      <c r="C183" s="87"/>
      <c r="D183" s="205"/>
      <c r="E183" s="87"/>
      <c r="F183" s="68">
        <f t="shared" si="1"/>
        <v>0</v>
      </c>
      <c r="G183" s="89" t="s">
        <v>196</v>
      </c>
    </row>
    <row r="184" spans="1:7" s="89" customFormat="1" hidden="1">
      <c r="A184" s="351"/>
      <c r="B184" s="87"/>
      <c r="C184" s="87"/>
      <c r="D184" s="205"/>
      <c r="E184" s="87"/>
      <c r="F184" s="68">
        <f t="shared" si="1"/>
        <v>0</v>
      </c>
      <c r="G184" s="89" t="s">
        <v>196</v>
      </c>
    </row>
    <row r="185" spans="1:7" s="89" customFormat="1" hidden="1">
      <c r="A185" s="351"/>
      <c r="B185" s="87"/>
      <c r="C185" s="87"/>
      <c r="D185" s="205"/>
      <c r="E185" s="87"/>
      <c r="F185" s="68">
        <f t="shared" si="1"/>
        <v>0</v>
      </c>
      <c r="G185" s="89" t="s">
        <v>196</v>
      </c>
    </row>
    <row r="186" spans="1:7" s="89" customFormat="1" hidden="1">
      <c r="A186" s="351"/>
      <c r="B186" s="87"/>
      <c r="C186" s="87"/>
      <c r="D186" s="205"/>
      <c r="E186" s="87"/>
      <c r="F186" s="68">
        <f t="shared" si="1"/>
        <v>0</v>
      </c>
      <c r="G186" s="89" t="s">
        <v>196</v>
      </c>
    </row>
    <row r="187" spans="1:7" s="89" customFormat="1" hidden="1">
      <c r="A187" s="351"/>
      <c r="B187" s="87"/>
      <c r="C187" s="87"/>
      <c r="D187" s="205"/>
      <c r="E187" s="87"/>
      <c r="F187" s="68">
        <f t="shared" si="1"/>
        <v>0</v>
      </c>
      <c r="G187" s="89" t="s">
        <v>196</v>
      </c>
    </row>
    <row r="188" spans="1:7" s="89" customFormat="1" hidden="1">
      <c r="A188" s="351"/>
      <c r="B188" s="87"/>
      <c r="C188" s="87"/>
      <c r="D188" s="205"/>
      <c r="E188" s="87"/>
      <c r="F188" s="68">
        <f t="shared" si="1"/>
        <v>0</v>
      </c>
      <c r="G188" s="89" t="s">
        <v>196</v>
      </c>
    </row>
    <row r="189" spans="1:7" s="89" customFormat="1" hidden="1">
      <c r="A189" s="351"/>
      <c r="B189" s="87"/>
      <c r="C189" s="87"/>
      <c r="D189" s="205"/>
      <c r="E189" s="87"/>
      <c r="F189" s="68">
        <f t="shared" si="1"/>
        <v>0</v>
      </c>
      <c r="G189" s="89" t="s">
        <v>196</v>
      </c>
    </row>
    <row r="190" spans="1:7" s="89" customFormat="1" hidden="1">
      <c r="A190" s="351"/>
      <c r="B190" s="87"/>
      <c r="C190" s="87"/>
      <c r="D190" s="205"/>
      <c r="E190" s="87"/>
      <c r="F190" s="68">
        <f t="shared" si="1"/>
        <v>0</v>
      </c>
      <c r="G190" s="89" t="s">
        <v>196</v>
      </c>
    </row>
    <row r="191" spans="1:7" s="89" customFormat="1" hidden="1">
      <c r="A191" s="351"/>
      <c r="B191" s="87"/>
      <c r="C191" s="87"/>
      <c r="D191" s="205"/>
      <c r="E191" s="87"/>
      <c r="F191" s="68">
        <f t="shared" si="1"/>
        <v>0</v>
      </c>
      <c r="G191" s="89" t="s">
        <v>196</v>
      </c>
    </row>
    <row r="192" spans="1:7" s="89" customFormat="1" hidden="1">
      <c r="A192" s="351"/>
      <c r="B192" s="87"/>
      <c r="C192" s="87"/>
      <c r="D192" s="205"/>
      <c r="E192" s="87"/>
      <c r="F192" s="68">
        <f t="shared" si="1"/>
        <v>0</v>
      </c>
      <c r="G192" s="89" t="s">
        <v>196</v>
      </c>
    </row>
    <row r="193" spans="1:7" s="89" customFormat="1" hidden="1">
      <c r="A193" s="351"/>
      <c r="B193" s="87"/>
      <c r="C193" s="87"/>
      <c r="D193" s="205"/>
      <c r="E193" s="87"/>
      <c r="F193" s="68">
        <f t="shared" si="1"/>
        <v>0</v>
      </c>
      <c r="G193" s="89" t="s">
        <v>196</v>
      </c>
    </row>
    <row r="194" spans="1:7" s="89" customFormat="1" hidden="1">
      <c r="A194" s="351"/>
      <c r="B194" s="87"/>
      <c r="C194" s="87"/>
      <c r="D194" s="205"/>
      <c r="E194" s="87"/>
      <c r="F194" s="68">
        <f t="shared" si="1"/>
        <v>0</v>
      </c>
      <c r="G194" s="89" t="s">
        <v>196</v>
      </c>
    </row>
    <row r="195" spans="1:7" s="89" customFormat="1" hidden="1">
      <c r="A195" s="351"/>
      <c r="B195" s="87"/>
      <c r="C195" s="87"/>
      <c r="D195" s="205"/>
      <c r="E195" s="87"/>
      <c r="F195" s="68">
        <f t="shared" si="1"/>
        <v>0</v>
      </c>
      <c r="G195" s="89" t="s">
        <v>196</v>
      </c>
    </row>
    <row r="196" spans="1:7" s="89" customFormat="1" hidden="1">
      <c r="A196" s="351"/>
      <c r="B196" s="87"/>
      <c r="C196" s="87"/>
      <c r="D196" s="205"/>
      <c r="E196" s="87"/>
      <c r="F196" s="68">
        <f t="shared" si="1"/>
        <v>0</v>
      </c>
      <c r="G196" s="89" t="s">
        <v>196</v>
      </c>
    </row>
    <row r="197" spans="1:7" s="89" customFormat="1" hidden="1">
      <c r="A197" s="351"/>
      <c r="B197" s="87"/>
      <c r="C197" s="87"/>
      <c r="D197" s="205"/>
      <c r="E197" s="87"/>
      <c r="F197" s="68">
        <f t="shared" si="1"/>
        <v>0</v>
      </c>
      <c r="G197" s="89" t="s">
        <v>196</v>
      </c>
    </row>
    <row r="198" spans="1:7" s="89" customFormat="1" hidden="1">
      <c r="A198" s="351"/>
      <c r="B198" s="87"/>
      <c r="C198" s="87"/>
      <c r="D198" s="205"/>
      <c r="E198" s="87"/>
      <c r="F198" s="68">
        <f t="shared" si="1"/>
        <v>0</v>
      </c>
      <c r="G198" s="89" t="s">
        <v>196</v>
      </c>
    </row>
    <row r="199" spans="1:7" s="89" customFormat="1" hidden="1">
      <c r="A199" s="351"/>
      <c r="B199" s="87"/>
      <c r="C199" s="87"/>
      <c r="D199" s="205"/>
      <c r="E199" s="87"/>
      <c r="F199" s="68">
        <f t="shared" si="1"/>
        <v>0</v>
      </c>
      <c r="G199" s="89" t="s">
        <v>196</v>
      </c>
    </row>
    <row r="200" spans="1:7" s="89" customFormat="1" hidden="1">
      <c r="A200" s="351"/>
      <c r="B200" s="87"/>
      <c r="C200" s="87"/>
      <c r="D200" s="205"/>
      <c r="E200" s="87"/>
      <c r="F200" s="68">
        <f t="shared" si="1"/>
        <v>0</v>
      </c>
      <c r="G200" s="89" t="s">
        <v>196</v>
      </c>
    </row>
    <row r="201" spans="1:7" s="89" customFormat="1" hidden="1">
      <c r="A201" s="351"/>
      <c r="B201" s="87"/>
      <c r="C201" s="87"/>
      <c r="D201" s="205"/>
      <c r="E201" s="87"/>
      <c r="F201" s="68">
        <f t="shared" si="1"/>
        <v>0</v>
      </c>
      <c r="G201" s="89" t="s">
        <v>196</v>
      </c>
    </row>
    <row r="202" spans="1:7" s="89" customFormat="1" hidden="1">
      <c r="A202" s="351"/>
      <c r="B202" s="87"/>
      <c r="C202" s="87"/>
      <c r="D202" s="205"/>
      <c r="E202" s="87"/>
      <c r="F202" s="68">
        <f t="shared" si="1"/>
        <v>0</v>
      </c>
      <c r="G202" s="89" t="s">
        <v>196</v>
      </c>
    </row>
    <row r="203" spans="1:7" s="89" customFormat="1" hidden="1">
      <c r="A203" s="351"/>
      <c r="B203" s="87"/>
      <c r="C203" s="87"/>
      <c r="D203" s="205"/>
      <c r="E203" s="87"/>
      <c r="F203" s="68">
        <f t="shared" si="1"/>
        <v>0</v>
      </c>
      <c r="G203" s="89" t="s">
        <v>196</v>
      </c>
    </row>
    <row r="204" spans="1:7" s="89" customFormat="1" hidden="1">
      <c r="A204" s="351"/>
      <c r="B204" s="87"/>
      <c r="C204" s="87"/>
      <c r="D204" s="205"/>
      <c r="E204" s="87"/>
      <c r="F204" s="68">
        <f t="shared" si="1"/>
        <v>0</v>
      </c>
      <c r="G204" s="89" t="s">
        <v>196</v>
      </c>
    </row>
    <row r="205" spans="1:7" s="89" customFormat="1" hidden="1">
      <c r="A205" s="351"/>
      <c r="B205" s="87"/>
      <c r="C205" s="87"/>
      <c r="D205" s="205"/>
      <c r="E205" s="87"/>
      <c r="F205" s="68">
        <f t="shared" si="1"/>
        <v>0</v>
      </c>
      <c r="G205" s="89" t="s">
        <v>196</v>
      </c>
    </row>
    <row r="206" spans="1:7" s="89" customFormat="1" hidden="1">
      <c r="A206" s="351"/>
      <c r="B206" s="87"/>
      <c r="C206" s="87"/>
      <c r="D206" s="205"/>
      <c r="E206" s="87"/>
      <c r="F206" s="68">
        <f t="shared" si="1"/>
        <v>0</v>
      </c>
      <c r="G206" s="89" t="s">
        <v>196</v>
      </c>
    </row>
    <row r="207" spans="1:7" s="89" customFormat="1" hidden="1">
      <c r="A207" s="351"/>
      <c r="B207" s="87"/>
      <c r="C207" s="87"/>
      <c r="D207" s="205"/>
      <c r="E207" s="87"/>
      <c r="F207" s="68">
        <f t="shared" si="1"/>
        <v>0</v>
      </c>
      <c r="G207" s="89" t="s">
        <v>196</v>
      </c>
    </row>
    <row r="208" spans="1:7" s="89" customFormat="1" hidden="1">
      <c r="A208" s="351"/>
      <c r="B208" s="87"/>
      <c r="C208" s="87"/>
      <c r="D208" s="205"/>
      <c r="E208" s="87"/>
      <c r="F208" s="68">
        <f t="shared" si="1"/>
        <v>0</v>
      </c>
      <c r="G208" s="89" t="s">
        <v>196</v>
      </c>
    </row>
    <row r="209" spans="1:7" s="89" customFormat="1" hidden="1">
      <c r="A209" s="351"/>
      <c r="B209" s="87"/>
      <c r="C209" s="87"/>
      <c r="D209" s="205"/>
      <c r="E209" s="87"/>
      <c r="F209" s="68">
        <f t="shared" si="1"/>
        <v>0</v>
      </c>
      <c r="G209" s="89" t="s">
        <v>196</v>
      </c>
    </row>
    <row r="210" spans="1:7" s="89" customFormat="1" hidden="1">
      <c r="A210" s="351"/>
      <c r="B210" s="87"/>
      <c r="C210" s="87"/>
      <c r="D210" s="205"/>
      <c r="E210" s="87"/>
      <c r="F210" s="68">
        <f t="shared" si="1"/>
        <v>0</v>
      </c>
      <c r="G210" s="89" t="s">
        <v>196</v>
      </c>
    </row>
    <row r="211" spans="1:7" s="89" customFormat="1" hidden="1">
      <c r="A211" s="351"/>
      <c r="B211" s="87"/>
      <c r="C211" s="87"/>
      <c r="D211" s="205"/>
      <c r="E211" s="87"/>
      <c r="F211" s="68">
        <f t="shared" si="1"/>
        <v>0</v>
      </c>
      <c r="G211" s="89" t="s">
        <v>196</v>
      </c>
    </row>
    <row r="212" spans="1:7" s="89" customFormat="1" hidden="1">
      <c r="A212" s="351"/>
      <c r="B212" s="87"/>
      <c r="C212" s="87"/>
      <c r="D212" s="205"/>
      <c r="E212" s="87"/>
      <c r="F212" s="68">
        <f t="shared" si="1"/>
        <v>0</v>
      </c>
      <c r="G212" s="89" t="s">
        <v>196</v>
      </c>
    </row>
    <row r="213" spans="1:7" s="89" customFormat="1" hidden="1">
      <c r="A213" s="351"/>
      <c r="B213" s="87"/>
      <c r="C213" s="87"/>
      <c r="D213" s="205"/>
      <c r="E213" s="87"/>
      <c r="F213" s="68">
        <f t="shared" si="1"/>
        <v>0</v>
      </c>
      <c r="G213" s="89" t="s">
        <v>196</v>
      </c>
    </row>
    <row r="214" spans="1:7" s="89" customFormat="1" hidden="1">
      <c r="A214" s="351"/>
      <c r="B214" s="87"/>
      <c r="C214" s="87"/>
      <c r="D214" s="205"/>
      <c r="E214" s="87"/>
      <c r="F214" s="68">
        <f t="shared" si="1"/>
        <v>0</v>
      </c>
      <c r="G214" s="89" t="s">
        <v>196</v>
      </c>
    </row>
    <row r="215" spans="1:7" s="89" customFormat="1" hidden="1">
      <c r="A215" s="351"/>
      <c r="B215" s="87"/>
      <c r="C215" s="87"/>
      <c r="D215" s="205"/>
      <c r="E215" s="87"/>
      <c r="F215" s="68">
        <f t="shared" si="1"/>
        <v>0</v>
      </c>
      <c r="G215" s="89" t="s">
        <v>196</v>
      </c>
    </row>
    <row r="216" spans="1:7" s="89" customFormat="1" hidden="1">
      <c r="A216" s="351"/>
      <c r="B216" s="87"/>
      <c r="C216" s="87"/>
      <c r="D216" s="205"/>
      <c r="E216" s="87"/>
      <c r="F216" s="68">
        <f t="shared" si="1"/>
        <v>0</v>
      </c>
      <c r="G216" s="89" t="s">
        <v>196</v>
      </c>
    </row>
    <row r="217" spans="1:7" s="89" customFormat="1" hidden="1">
      <c r="A217" s="351"/>
      <c r="B217" s="87"/>
      <c r="C217" s="87"/>
      <c r="D217" s="205"/>
      <c r="E217" s="87"/>
      <c r="F217" s="68">
        <f t="shared" si="1"/>
        <v>0</v>
      </c>
      <c r="G217" s="89" t="s">
        <v>196</v>
      </c>
    </row>
    <row r="218" spans="1:7" s="89" customFormat="1" hidden="1">
      <c r="A218" s="351"/>
      <c r="B218" s="87"/>
      <c r="C218" s="87"/>
      <c r="D218" s="205"/>
      <c r="E218" s="87"/>
      <c r="F218" s="68">
        <f t="shared" si="1"/>
        <v>0</v>
      </c>
      <c r="G218" s="89" t="s">
        <v>196</v>
      </c>
    </row>
    <row r="219" spans="1:7" s="89" customFormat="1" hidden="1">
      <c r="A219" s="351"/>
      <c r="B219" s="87"/>
      <c r="C219" s="87"/>
      <c r="D219" s="205"/>
      <c r="E219" s="87"/>
      <c r="F219" s="68">
        <f t="shared" si="1"/>
        <v>0</v>
      </c>
      <c r="G219" s="89" t="s">
        <v>196</v>
      </c>
    </row>
    <row r="220" spans="1:7" s="89" customFormat="1" hidden="1">
      <c r="A220" s="351"/>
      <c r="B220" s="87"/>
      <c r="C220" s="87"/>
      <c r="D220" s="205"/>
      <c r="E220" s="87"/>
      <c r="F220" s="68">
        <f t="shared" si="1"/>
        <v>0</v>
      </c>
      <c r="G220" s="89" t="s">
        <v>196</v>
      </c>
    </row>
    <row r="221" spans="1:7" s="89" customFormat="1" hidden="1">
      <c r="A221" s="351"/>
      <c r="B221" s="87"/>
      <c r="C221" s="87"/>
      <c r="D221" s="205"/>
      <c r="E221" s="87"/>
      <c r="F221" s="68">
        <f t="shared" si="1"/>
        <v>0</v>
      </c>
      <c r="G221" s="89" t="s">
        <v>196</v>
      </c>
    </row>
    <row r="222" spans="1:7" s="89" customFormat="1" hidden="1">
      <c r="A222" s="351"/>
      <c r="B222" s="87"/>
      <c r="C222" s="87"/>
      <c r="D222" s="205"/>
      <c r="E222" s="87"/>
      <c r="F222" s="68">
        <f t="shared" si="1"/>
        <v>0</v>
      </c>
      <c r="G222" s="89" t="s">
        <v>196</v>
      </c>
    </row>
    <row r="223" spans="1:7" s="89" customFormat="1" hidden="1">
      <c r="A223" s="351"/>
      <c r="B223" s="87"/>
      <c r="C223" s="87"/>
      <c r="D223" s="205"/>
      <c r="E223" s="87"/>
      <c r="F223" s="68">
        <f t="shared" si="1"/>
        <v>0</v>
      </c>
      <c r="G223" s="89" t="s">
        <v>196</v>
      </c>
    </row>
    <row r="224" spans="1:7" s="89" customFormat="1" hidden="1">
      <c r="A224" s="351"/>
      <c r="B224" s="87"/>
      <c r="C224" s="87"/>
      <c r="D224" s="205"/>
      <c r="E224" s="87"/>
      <c r="F224" s="68">
        <f t="shared" si="1"/>
        <v>0</v>
      </c>
      <c r="G224" s="89" t="s">
        <v>196</v>
      </c>
    </row>
    <row r="225" spans="1:7" s="89" customFormat="1" hidden="1">
      <c r="A225" s="351"/>
      <c r="B225" s="87"/>
      <c r="C225" s="87"/>
      <c r="D225" s="205"/>
      <c r="E225" s="87"/>
      <c r="F225" s="68">
        <f t="shared" si="1"/>
        <v>0</v>
      </c>
      <c r="G225" s="89" t="s">
        <v>196</v>
      </c>
    </row>
    <row r="226" spans="1:7" s="89" customFormat="1" hidden="1">
      <c r="A226" s="351"/>
      <c r="B226" s="87"/>
      <c r="C226" s="87"/>
      <c r="D226" s="205"/>
      <c r="E226" s="87"/>
      <c r="F226" s="68">
        <f t="shared" si="1"/>
        <v>0</v>
      </c>
      <c r="G226" s="89" t="s">
        <v>196</v>
      </c>
    </row>
    <row r="227" spans="1:7" s="89" customFormat="1" hidden="1">
      <c r="A227" s="351"/>
      <c r="B227" s="87"/>
      <c r="C227" s="87"/>
      <c r="D227" s="205"/>
      <c r="E227" s="87"/>
      <c r="F227" s="68">
        <f t="shared" si="1"/>
        <v>0</v>
      </c>
      <c r="G227" s="89" t="s">
        <v>196</v>
      </c>
    </row>
    <row r="228" spans="1:7" s="89" customFormat="1" hidden="1">
      <c r="A228" s="351"/>
      <c r="B228" s="87"/>
      <c r="C228" s="87"/>
      <c r="D228" s="205"/>
      <c r="E228" s="87"/>
      <c r="F228" s="68">
        <f t="shared" si="1"/>
        <v>0</v>
      </c>
      <c r="G228" s="89" t="s">
        <v>196</v>
      </c>
    </row>
    <row r="229" spans="1:7" s="89" customFormat="1" hidden="1">
      <c r="A229" s="351"/>
      <c r="B229" s="87"/>
      <c r="C229" s="87"/>
      <c r="D229" s="205"/>
      <c r="E229" s="87"/>
      <c r="F229" s="68">
        <f t="shared" si="1"/>
        <v>0</v>
      </c>
      <c r="G229" s="89" t="s">
        <v>196</v>
      </c>
    </row>
    <row r="230" spans="1:7" s="89" customFormat="1" hidden="1">
      <c r="A230" s="351"/>
      <c r="B230" s="87"/>
      <c r="C230" s="87"/>
      <c r="D230" s="205"/>
      <c r="E230" s="87"/>
      <c r="F230" s="68">
        <f t="shared" si="1"/>
        <v>0</v>
      </c>
      <c r="G230" s="89" t="s">
        <v>196</v>
      </c>
    </row>
    <row r="231" spans="1:7" s="89" customFormat="1" hidden="1">
      <c r="A231" s="351"/>
      <c r="B231" s="87"/>
      <c r="C231" s="87"/>
      <c r="D231" s="205"/>
      <c r="E231" s="87"/>
      <c r="F231" s="68">
        <f t="shared" si="1"/>
        <v>0</v>
      </c>
      <c r="G231" s="89" t="s">
        <v>196</v>
      </c>
    </row>
    <row r="232" spans="1:7" s="89" customFormat="1" hidden="1">
      <c r="A232" s="351"/>
      <c r="B232" s="87"/>
      <c r="C232" s="87"/>
      <c r="D232" s="205"/>
      <c r="E232" s="87"/>
      <c r="F232" s="68">
        <f t="shared" si="1"/>
        <v>0</v>
      </c>
      <c r="G232" s="89" t="s">
        <v>196</v>
      </c>
    </row>
    <row r="233" spans="1:7" s="89" customFormat="1" hidden="1">
      <c r="A233" s="351"/>
      <c r="B233" s="87"/>
      <c r="C233" s="87"/>
      <c r="D233" s="205"/>
      <c r="E233" s="87"/>
      <c r="F233" s="68">
        <f t="shared" si="1"/>
        <v>0</v>
      </c>
      <c r="G233" s="89" t="s">
        <v>196</v>
      </c>
    </row>
    <row r="234" spans="1:7" s="89" customFormat="1" hidden="1">
      <c r="A234" s="351"/>
      <c r="B234" s="87"/>
      <c r="C234" s="87"/>
      <c r="D234" s="205"/>
      <c r="E234" s="87"/>
      <c r="F234" s="68">
        <f t="shared" si="1"/>
        <v>0</v>
      </c>
      <c r="G234" s="89" t="s">
        <v>196</v>
      </c>
    </row>
    <row r="235" spans="1:7" s="89" customFormat="1" hidden="1">
      <c r="A235" s="351"/>
      <c r="B235" s="87"/>
      <c r="C235" s="87"/>
      <c r="D235" s="205"/>
      <c r="E235" s="87"/>
      <c r="F235" s="68">
        <f t="shared" si="1"/>
        <v>0</v>
      </c>
      <c r="G235" s="89" t="s">
        <v>196</v>
      </c>
    </row>
    <row r="236" spans="1:7" s="89" customFormat="1" hidden="1">
      <c r="A236" s="351"/>
      <c r="B236" s="87"/>
      <c r="C236" s="87"/>
      <c r="D236" s="205"/>
      <c r="E236" s="87"/>
      <c r="F236" s="68">
        <f t="shared" si="1"/>
        <v>0</v>
      </c>
      <c r="G236" s="89" t="s">
        <v>196</v>
      </c>
    </row>
    <row r="237" spans="1:7" s="89" customFormat="1" hidden="1">
      <c r="A237" s="351"/>
      <c r="B237" s="87"/>
      <c r="C237" s="87"/>
      <c r="D237" s="205"/>
      <c r="E237" s="87"/>
      <c r="F237" s="68">
        <f t="shared" si="1"/>
        <v>0</v>
      </c>
      <c r="G237" s="89" t="s">
        <v>196</v>
      </c>
    </row>
    <row r="238" spans="1:7" s="89" customFormat="1" hidden="1">
      <c r="A238" s="351"/>
      <c r="B238" s="87"/>
      <c r="C238" s="87"/>
      <c r="D238" s="205"/>
      <c r="E238" s="87"/>
      <c r="F238" s="68">
        <f t="shared" si="1"/>
        <v>0</v>
      </c>
      <c r="G238" s="89" t="s">
        <v>196</v>
      </c>
    </row>
    <row r="239" spans="1:7" s="89" customFormat="1" hidden="1">
      <c r="A239" s="351"/>
      <c r="B239" s="87"/>
      <c r="C239" s="87"/>
      <c r="D239" s="205"/>
      <c r="E239" s="87"/>
      <c r="F239" s="68">
        <f t="shared" si="1"/>
        <v>0</v>
      </c>
      <c r="G239" s="89" t="s">
        <v>196</v>
      </c>
    </row>
    <row r="240" spans="1:7" s="89" customFormat="1" hidden="1">
      <c r="A240" s="351"/>
      <c r="B240" s="87"/>
      <c r="C240" s="87"/>
      <c r="D240" s="205"/>
      <c r="E240" s="87"/>
      <c r="F240" s="68">
        <f t="shared" si="1"/>
        <v>0</v>
      </c>
      <c r="G240" s="89" t="s">
        <v>196</v>
      </c>
    </row>
    <row r="241" spans="1:7" s="89" customFormat="1" hidden="1">
      <c r="A241" s="351"/>
      <c r="B241" s="87"/>
      <c r="C241" s="87"/>
      <c r="D241" s="205"/>
      <c r="E241" s="87"/>
      <c r="F241" s="68">
        <f t="shared" si="1"/>
        <v>0</v>
      </c>
      <c r="G241" s="89" t="s">
        <v>196</v>
      </c>
    </row>
    <row r="242" spans="1:7" s="89" customFormat="1" hidden="1">
      <c r="A242" s="351"/>
      <c r="B242" s="87"/>
      <c r="C242" s="87"/>
      <c r="D242" s="205"/>
      <c r="E242" s="87"/>
      <c r="F242" s="68">
        <f t="shared" si="1"/>
        <v>0</v>
      </c>
      <c r="G242" s="89" t="s">
        <v>196</v>
      </c>
    </row>
    <row r="243" spans="1:7" s="89" customFormat="1" hidden="1">
      <c r="A243" s="351"/>
      <c r="B243" s="87"/>
      <c r="C243" s="87"/>
      <c r="D243" s="205"/>
      <c r="E243" s="87"/>
      <c r="F243" s="68">
        <f t="shared" si="1"/>
        <v>0</v>
      </c>
      <c r="G243" s="89" t="s">
        <v>196</v>
      </c>
    </row>
    <row r="244" spans="1:7" s="89" customFormat="1" hidden="1">
      <c r="A244" s="351"/>
      <c r="B244" s="87"/>
      <c r="C244" s="87"/>
      <c r="D244" s="205"/>
      <c r="E244" s="87"/>
      <c r="F244" s="68">
        <f t="shared" si="1"/>
        <v>0</v>
      </c>
      <c r="G244" s="89" t="s">
        <v>196</v>
      </c>
    </row>
    <row r="245" spans="1:7" s="89" customFormat="1" hidden="1">
      <c r="A245" s="351"/>
      <c r="B245" s="87"/>
      <c r="C245" s="87"/>
      <c r="D245" s="205"/>
      <c r="E245" s="87"/>
      <c r="F245" s="68">
        <f t="shared" si="1"/>
        <v>0</v>
      </c>
      <c r="G245" s="89" t="s">
        <v>196</v>
      </c>
    </row>
    <row r="246" spans="1:7" s="89" customFormat="1" hidden="1">
      <c r="A246" s="351"/>
      <c r="B246" s="87"/>
      <c r="C246" s="87"/>
      <c r="D246" s="205"/>
      <c r="E246" s="87"/>
      <c r="F246" s="68">
        <f t="shared" si="1"/>
        <v>0</v>
      </c>
      <c r="G246" s="89" t="s">
        <v>196</v>
      </c>
    </row>
    <row r="247" spans="1:7" s="89" customFormat="1" hidden="1">
      <c r="A247" s="351"/>
      <c r="B247" s="87"/>
      <c r="C247" s="87"/>
      <c r="D247" s="205"/>
      <c r="E247" s="87"/>
      <c r="F247" s="68">
        <f t="shared" si="1"/>
        <v>0</v>
      </c>
      <c r="G247" s="89" t="s">
        <v>196</v>
      </c>
    </row>
    <row r="248" spans="1:7" s="89" customFormat="1" hidden="1">
      <c r="A248" s="351"/>
      <c r="B248" s="87"/>
      <c r="C248" s="87"/>
      <c r="D248" s="205"/>
      <c r="E248" s="87"/>
      <c r="F248" s="68">
        <f t="shared" si="1"/>
        <v>0</v>
      </c>
      <c r="G248" s="89" t="s">
        <v>196</v>
      </c>
    </row>
    <row r="249" spans="1:7" s="89" customFormat="1" hidden="1">
      <c r="A249" s="351"/>
      <c r="B249" s="87"/>
      <c r="C249" s="87"/>
      <c r="D249" s="205"/>
      <c r="E249" s="87"/>
      <c r="F249" s="68">
        <f t="shared" si="1"/>
        <v>0</v>
      </c>
      <c r="G249" s="89" t="s">
        <v>196</v>
      </c>
    </row>
    <row r="250" spans="1:7" s="89" customFormat="1" hidden="1">
      <c r="A250" s="351"/>
      <c r="B250" s="87"/>
      <c r="C250" s="87"/>
      <c r="D250" s="205"/>
      <c r="E250" s="87"/>
      <c r="F250" s="68">
        <f t="shared" si="1"/>
        <v>0</v>
      </c>
      <c r="G250" s="89" t="s">
        <v>196</v>
      </c>
    </row>
    <row r="251" spans="1:7" s="89" customFormat="1" hidden="1">
      <c r="A251" s="351"/>
      <c r="B251" s="87"/>
      <c r="C251" s="87"/>
      <c r="D251" s="205"/>
      <c r="E251" s="87"/>
      <c r="F251" s="68">
        <f t="shared" si="1"/>
        <v>0</v>
      </c>
      <c r="G251" s="89" t="s">
        <v>196</v>
      </c>
    </row>
    <row r="252" spans="1:7" s="89" customFormat="1" hidden="1">
      <c r="A252" s="351"/>
      <c r="B252" s="87"/>
      <c r="C252" s="87"/>
      <c r="D252" s="205"/>
      <c r="E252" s="87"/>
      <c r="F252" s="68">
        <f t="shared" si="1"/>
        <v>0</v>
      </c>
      <c r="G252" s="89" t="s">
        <v>196</v>
      </c>
    </row>
    <row r="253" spans="1:7" s="89" customFormat="1" hidden="1">
      <c r="A253" s="351"/>
      <c r="B253" s="87"/>
      <c r="C253" s="87"/>
      <c r="D253" s="205"/>
      <c r="E253" s="87"/>
      <c r="F253" s="68">
        <f t="shared" si="1"/>
        <v>0</v>
      </c>
      <c r="G253" s="89" t="s">
        <v>196</v>
      </c>
    </row>
    <row r="254" spans="1:7" s="89" customFormat="1" hidden="1">
      <c r="A254" s="351"/>
      <c r="B254" s="87"/>
      <c r="C254" s="87"/>
      <c r="D254" s="205"/>
      <c r="E254" s="87"/>
      <c r="F254" s="68">
        <f t="shared" si="1"/>
        <v>0</v>
      </c>
      <c r="G254" s="89" t="s">
        <v>196</v>
      </c>
    </row>
    <row r="255" spans="1:7" s="89" customFormat="1" hidden="1">
      <c r="A255" s="351"/>
      <c r="B255" s="87"/>
      <c r="C255" s="87"/>
      <c r="D255" s="205"/>
      <c r="E255" s="87"/>
      <c r="F255" s="68">
        <f t="shared" si="1"/>
        <v>0</v>
      </c>
      <c r="G255" s="89" t="s">
        <v>196</v>
      </c>
    </row>
    <row r="256" spans="1:7" s="89" customFormat="1" hidden="1">
      <c r="A256" s="351"/>
      <c r="B256" s="87"/>
      <c r="C256" s="87"/>
      <c r="D256" s="205"/>
      <c r="E256" s="87"/>
      <c r="F256" s="68">
        <f t="shared" si="1"/>
        <v>0</v>
      </c>
      <c r="G256" s="89" t="s">
        <v>196</v>
      </c>
    </row>
    <row r="257" spans="1:9" s="89" customFormat="1" hidden="1">
      <c r="A257" s="351"/>
      <c r="B257" s="87"/>
      <c r="C257" s="87"/>
      <c r="D257" s="205"/>
      <c r="E257" s="87"/>
      <c r="F257" s="68">
        <f t="shared" si="1"/>
        <v>0</v>
      </c>
      <c r="G257" s="89" t="s">
        <v>196</v>
      </c>
    </row>
    <row r="258" spans="1:9" s="89" customFormat="1" hidden="1">
      <c r="A258" s="351"/>
      <c r="B258" s="87"/>
      <c r="C258" s="87"/>
      <c r="D258" s="205"/>
      <c r="E258" s="87"/>
      <c r="F258" s="68">
        <f t="shared" si="1"/>
        <v>0</v>
      </c>
      <c r="G258" s="89" t="s">
        <v>196</v>
      </c>
    </row>
    <row r="259" spans="1:9" s="89" customFormat="1" hidden="1">
      <c r="A259" s="351"/>
      <c r="B259" s="87"/>
      <c r="C259" s="87"/>
      <c r="D259" s="205"/>
      <c r="E259" s="87"/>
      <c r="F259" s="68">
        <f t="shared" si="1"/>
        <v>0</v>
      </c>
      <c r="G259" s="89" t="s">
        <v>196</v>
      </c>
    </row>
    <row r="260" spans="1:9" s="89" customFormat="1" hidden="1">
      <c r="A260" s="351"/>
      <c r="B260" s="87"/>
      <c r="C260" s="87"/>
      <c r="D260" s="205"/>
      <c r="E260" s="87"/>
      <c r="F260" s="68">
        <f t="shared" si="1"/>
        <v>0</v>
      </c>
      <c r="G260" s="89" t="s">
        <v>196</v>
      </c>
    </row>
    <row r="261" spans="1:9" s="89" customFormat="1" hidden="1">
      <c r="A261" s="351"/>
      <c r="B261" s="87"/>
      <c r="C261" s="87"/>
      <c r="D261" s="205"/>
      <c r="E261" s="87"/>
      <c r="F261" s="68">
        <f t="shared" si="1"/>
        <v>0</v>
      </c>
      <c r="G261" s="89" t="s">
        <v>196</v>
      </c>
    </row>
    <row r="262" spans="1:9" s="89" customFormat="1" hidden="1">
      <c r="A262" s="351"/>
      <c r="B262" s="87"/>
      <c r="C262" s="87"/>
      <c r="D262" s="205"/>
      <c r="E262" s="87"/>
      <c r="F262" s="68">
        <f t="shared" si="1"/>
        <v>0</v>
      </c>
      <c r="G262" s="89" t="s">
        <v>196</v>
      </c>
    </row>
    <row r="263" spans="1:9" s="89" customFormat="1" hidden="1">
      <c r="A263" s="351"/>
      <c r="B263" s="87"/>
      <c r="C263" s="87"/>
      <c r="D263" s="205"/>
      <c r="E263" s="87"/>
      <c r="F263" s="68">
        <f t="shared" si="1"/>
        <v>0</v>
      </c>
      <c r="G263" s="89" t="s">
        <v>196</v>
      </c>
    </row>
    <row r="264" spans="1:9" s="89" customFormat="1" hidden="1">
      <c r="A264" s="351"/>
      <c r="B264" s="87"/>
      <c r="C264" s="87"/>
      <c r="D264" s="205"/>
      <c r="E264" s="87"/>
      <c r="F264" s="68">
        <f t="shared" si="1"/>
        <v>0</v>
      </c>
      <c r="G264" s="89" t="s">
        <v>196</v>
      </c>
    </row>
    <row r="265" spans="1:9" s="89" customFormat="1" hidden="1">
      <c r="A265" s="351"/>
      <c r="B265" s="87"/>
      <c r="C265" s="87"/>
      <c r="D265" s="205"/>
      <c r="E265" s="87"/>
      <c r="F265" s="68">
        <f t="shared" si="1"/>
        <v>0</v>
      </c>
      <c r="G265" s="89" t="s">
        <v>196</v>
      </c>
    </row>
    <row r="266" spans="1:9" s="89" customFormat="1" hidden="1">
      <c r="A266" s="351"/>
      <c r="B266" s="87"/>
      <c r="C266" s="87"/>
      <c r="D266" s="205"/>
      <c r="E266" s="87"/>
      <c r="F266" s="68">
        <f t="shared" si="1"/>
        <v>0</v>
      </c>
      <c r="G266" s="89" t="s">
        <v>196</v>
      </c>
    </row>
    <row r="267" spans="1:9" s="89" customFormat="1">
      <c r="A267" s="351"/>
      <c r="B267" s="87"/>
      <c r="C267" s="87"/>
      <c r="D267" s="205"/>
      <c r="E267" s="87"/>
      <c r="F267" s="215">
        <f>ROUND(+B267*D267*E267,2)</f>
        <v>0</v>
      </c>
      <c r="G267" s="89" t="s">
        <v>196</v>
      </c>
    </row>
    <row r="268" spans="1:9" s="89" customFormat="1">
      <c r="A268" s="351"/>
      <c r="B268" s="78"/>
      <c r="C268" s="78"/>
      <c r="D268" s="164"/>
      <c r="E268" s="169" t="s">
        <v>197</v>
      </c>
      <c r="F268" s="68">
        <f>ROUND(SUBTOTAL(109,F137:F267),2)</f>
        <v>0</v>
      </c>
      <c r="G268" s="89" t="s">
        <v>196</v>
      </c>
      <c r="I268" s="349" t="s">
        <v>210</v>
      </c>
    </row>
    <row r="269" spans="1:9">
      <c r="F269" s="217"/>
      <c r="G269" s="89" t="s">
        <v>198</v>
      </c>
    </row>
    <row r="270" spans="1:9">
      <c r="C270" s="483" t="str">
        <f>"Total "&amp;B2</f>
        <v>Total Employer Incentives</v>
      </c>
      <c r="D270" s="483"/>
      <c r="E270" s="483"/>
      <c r="F270" s="68">
        <f>+F268+F136</f>
        <v>0</v>
      </c>
      <c r="G270" s="89" t="s">
        <v>198</v>
      </c>
      <c r="I270" s="121" t="s">
        <v>200</v>
      </c>
    </row>
    <row r="271" spans="1:9" s="89" customFormat="1">
      <c r="A271" s="182"/>
      <c r="B271" s="78"/>
      <c r="C271" s="78"/>
      <c r="D271" s="78"/>
      <c r="E271" s="78"/>
      <c r="F271" s="110"/>
      <c r="G271" s="89" t="s">
        <v>198</v>
      </c>
    </row>
    <row r="272" spans="1:9" s="89" customFormat="1">
      <c r="A272" s="185" t="str">
        <f>B2&amp;" Narrative (State):"</f>
        <v>Employer Incentives Narrative (State):</v>
      </c>
      <c r="B272" s="95"/>
      <c r="C272" s="95"/>
      <c r="D272" s="95"/>
      <c r="E272" s="95"/>
      <c r="F272" s="96"/>
      <c r="G272" s="89" t="s">
        <v>193</v>
      </c>
      <c r="I272" s="122" t="s">
        <v>202</v>
      </c>
    </row>
    <row r="273" spans="1:17" s="89" customFormat="1" ht="45" customHeight="1">
      <c r="A273" s="477"/>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Employer Incentives Narrative (Non-State) i.e. Match or Other Funding</v>
      </c>
      <c r="B275" s="99"/>
      <c r="C275" s="99"/>
      <c r="D275" s="99"/>
      <c r="E275" s="99"/>
      <c r="F275" s="100"/>
      <c r="G275" s="89" t="s">
        <v>196</v>
      </c>
      <c r="I275" s="122" t="s">
        <v>202</v>
      </c>
    </row>
    <row r="276" spans="1:17" s="89" customFormat="1" ht="45" customHeight="1">
      <c r="A276" s="477"/>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S81X/YCr2Ah5nI7uQDjLndPWZcEkW0I3S/DJ9dqUi+BqgCFPWw/oe0v7yNwe4ze4uAAT/Bpku1tC+V2AUigfSA==" saltValue="it3Hv47wwehTN1G4fzObAg==" spinCount="100000" sheet="1" formatCells="0" formatRows="0" insertRows="0" deleteRows="0" sort="0" autoFilter="0"/>
  <autoFilter ref="G1:G278" xr:uid="{00000000-0001-0000-1500-000000000000}"/>
  <mergeCells count="8">
    <mergeCell ref="A276:F276"/>
    <mergeCell ref="I276:Q276"/>
    <mergeCell ref="A1:E1"/>
    <mergeCell ref="B2:F2"/>
    <mergeCell ref="A3:F3"/>
    <mergeCell ref="C270:E270"/>
    <mergeCell ref="A273:F273"/>
    <mergeCell ref="I273:Q273"/>
  </mergeCells>
  <printOptions horizontalCentered="1"/>
  <pageMargins left="0.25" right="0.25" top="0.25" bottom="0.5" header="0.3" footer="0.3"/>
  <pageSetup fitToHeight="0" orientation="landscape" blackAndWhite="1" r:id="rId1"/>
  <headerFooter>
    <oddFooter>&amp;L&amp;F</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F46AB0-6A0B-405D-B9E3-3E25D53AEB65}">
  <sheetPr>
    <pageSetUpPr fitToPage="1"/>
  </sheetPr>
  <dimension ref="A1:Q278"/>
  <sheetViews>
    <sheetView zoomScaleNormal="100" zoomScaleSheetLayoutView="100" workbookViewId="0">
      <selection activeCell="A2" sqref="A2:XFD3"/>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t="s">
        <v>317</v>
      </c>
      <c r="B2" s="501" t="s">
        <v>318</v>
      </c>
      <c r="C2" s="501"/>
      <c r="D2" s="501"/>
      <c r="E2" s="501"/>
      <c r="F2" s="501"/>
      <c r="G2" s="45"/>
    </row>
    <row r="3" spans="1:9" ht="42" customHeight="1">
      <c r="A3" s="431" t="s">
        <v>311</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t="s">
        <v>279</v>
      </c>
      <c r="B6" s="87">
        <v>3</v>
      </c>
      <c r="C6" s="87" t="s">
        <v>319</v>
      </c>
      <c r="D6" s="205">
        <f ca="1">RAND()*400000</f>
        <v>209403.05802634355</v>
      </c>
      <c r="E6" s="87">
        <v>7</v>
      </c>
      <c r="F6" s="68">
        <f t="shared" ref="F6:F134" ca="1" si="0">ROUND(+B6*D6*E6,2)</f>
        <v>4397464.22</v>
      </c>
      <c r="G6" s="89" t="s">
        <v>193</v>
      </c>
    </row>
    <row r="7" spans="1:9" s="89" customFormat="1">
      <c r="A7" s="351" t="s">
        <v>320</v>
      </c>
      <c r="B7" s="87">
        <v>3</v>
      </c>
      <c r="C7" s="87" t="s">
        <v>319</v>
      </c>
      <c r="D7" s="205">
        <f t="shared" ref="D7:D8" ca="1" si="1">RAND()*400000</f>
        <v>345145.84164031869</v>
      </c>
      <c r="E7" s="87">
        <v>7</v>
      </c>
      <c r="F7" s="68">
        <f t="shared" ca="1" si="0"/>
        <v>7248062.6699999999</v>
      </c>
      <c r="G7" s="89" t="s">
        <v>193</v>
      </c>
    </row>
    <row r="8" spans="1:9" s="89" customFormat="1">
      <c r="A8" s="351" t="s">
        <v>321</v>
      </c>
      <c r="B8" s="87">
        <v>3</v>
      </c>
      <c r="C8" s="87" t="s">
        <v>319</v>
      </c>
      <c r="D8" s="205">
        <f t="shared" ca="1" si="1"/>
        <v>148329.77391898897</v>
      </c>
      <c r="E8" s="87">
        <v>7</v>
      </c>
      <c r="F8" s="68">
        <f t="shared" ca="1" si="0"/>
        <v>3114925.25</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si="0"/>
        <v>0</v>
      </c>
      <c r="G39" s="89" t="s">
        <v>193</v>
      </c>
    </row>
    <row r="40" spans="1:7" s="89" customFormat="1" hidden="1">
      <c r="A40" s="351"/>
      <c r="B40" s="87"/>
      <c r="C40" s="87"/>
      <c r="D40" s="205"/>
      <c r="E40" s="87"/>
      <c r="F40" s="68">
        <f t="shared" si="0"/>
        <v>0</v>
      </c>
      <c r="G40" s="89" t="s">
        <v>193</v>
      </c>
    </row>
    <row r="41" spans="1:7" s="89" customFormat="1" hidden="1">
      <c r="A41" s="351"/>
      <c r="B41" s="87"/>
      <c r="C41" s="87"/>
      <c r="D41" s="205"/>
      <c r="E41" s="87"/>
      <c r="F41" s="68">
        <f t="shared" si="0"/>
        <v>0</v>
      </c>
      <c r="G41" s="89" t="s">
        <v>193</v>
      </c>
    </row>
    <row r="42" spans="1:7" s="89" customFormat="1" hidden="1">
      <c r="A42" s="351"/>
      <c r="B42" s="87"/>
      <c r="C42" s="87"/>
      <c r="D42" s="205"/>
      <c r="E42" s="87"/>
      <c r="F42" s="68">
        <f t="shared" si="0"/>
        <v>0</v>
      </c>
      <c r="G42" s="89" t="s">
        <v>193</v>
      </c>
    </row>
    <row r="43" spans="1:7" s="89" customFormat="1" hidden="1">
      <c r="A43" s="351"/>
      <c r="B43" s="87"/>
      <c r="C43" s="87"/>
      <c r="D43" s="205"/>
      <c r="E43" s="87"/>
      <c r="F43" s="68">
        <f t="shared" si="0"/>
        <v>0</v>
      </c>
      <c r="G43" s="89" t="s">
        <v>193</v>
      </c>
    </row>
    <row r="44" spans="1:7" s="89" customFormat="1" hidden="1">
      <c r="A44" s="351"/>
      <c r="B44" s="87"/>
      <c r="C44" s="87"/>
      <c r="D44" s="205"/>
      <c r="E44" s="87"/>
      <c r="F44" s="68">
        <f t="shared" si="0"/>
        <v>0</v>
      </c>
      <c r="G44" s="89" t="s">
        <v>193</v>
      </c>
    </row>
    <row r="45" spans="1:7" s="89" customFormat="1" hidden="1">
      <c r="A45" s="351"/>
      <c r="B45" s="87"/>
      <c r="C45" s="87"/>
      <c r="D45" s="205"/>
      <c r="E45" s="87"/>
      <c r="F45" s="68">
        <f t="shared" si="0"/>
        <v>0</v>
      </c>
      <c r="G45" s="89" t="s">
        <v>193</v>
      </c>
    </row>
    <row r="46" spans="1:7" s="89" customFormat="1" hidden="1">
      <c r="A46" s="351"/>
      <c r="B46" s="87"/>
      <c r="C46" s="87"/>
      <c r="D46" s="205"/>
      <c r="E46" s="87"/>
      <c r="F46" s="68">
        <f t="shared" si="0"/>
        <v>0</v>
      </c>
      <c r="G46" s="89" t="s">
        <v>193</v>
      </c>
    </row>
    <row r="47" spans="1:7" s="89" customFormat="1" hidden="1">
      <c r="A47" s="351"/>
      <c r="B47" s="87"/>
      <c r="C47" s="87"/>
      <c r="D47" s="205"/>
      <c r="E47" s="87"/>
      <c r="F47" s="68">
        <f t="shared" si="0"/>
        <v>0</v>
      </c>
      <c r="G47" s="89" t="s">
        <v>193</v>
      </c>
    </row>
    <row r="48" spans="1:7" s="89" customFormat="1" hidden="1">
      <c r="A48" s="351"/>
      <c r="B48" s="87"/>
      <c r="C48" s="87"/>
      <c r="D48" s="205"/>
      <c r="E48" s="87"/>
      <c r="F48" s="68">
        <f t="shared" si="0"/>
        <v>0</v>
      </c>
      <c r="G48" s="89" t="s">
        <v>193</v>
      </c>
    </row>
    <row r="49" spans="1:7" s="89" customFormat="1" hidden="1">
      <c r="A49" s="351"/>
      <c r="B49" s="87"/>
      <c r="C49" s="87"/>
      <c r="D49" s="205"/>
      <c r="E49" s="87"/>
      <c r="F49" s="68">
        <f t="shared" si="0"/>
        <v>0</v>
      </c>
      <c r="G49" s="89" t="s">
        <v>193</v>
      </c>
    </row>
    <row r="50" spans="1:7" s="89" customFormat="1" hidden="1">
      <c r="A50" s="351"/>
      <c r="B50" s="87"/>
      <c r="C50" s="87"/>
      <c r="D50" s="205"/>
      <c r="E50" s="87"/>
      <c r="F50" s="68">
        <f t="shared" si="0"/>
        <v>0</v>
      </c>
      <c r="G50" s="89" t="s">
        <v>193</v>
      </c>
    </row>
    <row r="51" spans="1:7" s="89" customFormat="1" hidden="1">
      <c r="A51" s="351"/>
      <c r="B51" s="87"/>
      <c r="C51" s="87"/>
      <c r="D51" s="205"/>
      <c r="E51" s="87"/>
      <c r="F51" s="68">
        <f t="shared" si="0"/>
        <v>0</v>
      </c>
      <c r="G51" s="89" t="s">
        <v>193</v>
      </c>
    </row>
    <row r="52" spans="1:7" s="89" customFormat="1" hidden="1">
      <c r="A52" s="351"/>
      <c r="B52" s="87"/>
      <c r="C52" s="87"/>
      <c r="D52" s="205"/>
      <c r="E52" s="87"/>
      <c r="F52" s="68">
        <f t="shared" si="0"/>
        <v>0</v>
      </c>
      <c r="G52" s="89" t="s">
        <v>193</v>
      </c>
    </row>
    <row r="53" spans="1:7" s="89" customFormat="1" hidden="1">
      <c r="A53" s="351"/>
      <c r="B53" s="87"/>
      <c r="C53" s="87"/>
      <c r="D53" s="205"/>
      <c r="E53" s="87"/>
      <c r="F53" s="68">
        <f t="shared" si="0"/>
        <v>0</v>
      </c>
      <c r="G53" s="89" t="s">
        <v>193</v>
      </c>
    </row>
    <row r="54" spans="1:7" s="89" customFormat="1" hidden="1">
      <c r="A54" s="351"/>
      <c r="B54" s="87"/>
      <c r="C54" s="87"/>
      <c r="D54" s="205"/>
      <c r="E54" s="87"/>
      <c r="F54" s="68">
        <f t="shared" si="0"/>
        <v>0</v>
      </c>
      <c r="G54" s="89" t="s">
        <v>193</v>
      </c>
    </row>
    <row r="55" spans="1:7" s="89" customFormat="1" hidden="1">
      <c r="A55" s="351"/>
      <c r="B55" s="87"/>
      <c r="C55" s="87"/>
      <c r="D55" s="205"/>
      <c r="E55" s="87"/>
      <c r="F55" s="68">
        <f t="shared" si="0"/>
        <v>0</v>
      </c>
      <c r="G55" s="89" t="s">
        <v>193</v>
      </c>
    </row>
    <row r="56" spans="1:7" s="89" customFormat="1" hidden="1">
      <c r="A56" s="351"/>
      <c r="B56" s="87"/>
      <c r="C56" s="87"/>
      <c r="D56" s="205"/>
      <c r="E56" s="87"/>
      <c r="F56" s="68">
        <f t="shared" si="0"/>
        <v>0</v>
      </c>
      <c r="G56" s="89" t="s">
        <v>193</v>
      </c>
    </row>
    <row r="57" spans="1:7" s="89" customFormat="1" hidden="1">
      <c r="A57" s="351"/>
      <c r="B57" s="87"/>
      <c r="C57" s="87"/>
      <c r="D57" s="205"/>
      <c r="E57" s="87"/>
      <c r="F57" s="68">
        <f t="shared" si="0"/>
        <v>0</v>
      </c>
      <c r="G57" s="89" t="s">
        <v>193</v>
      </c>
    </row>
    <row r="58" spans="1:7" s="89" customFormat="1" hidden="1">
      <c r="A58" s="351"/>
      <c r="B58" s="87"/>
      <c r="C58" s="87"/>
      <c r="D58" s="205"/>
      <c r="E58" s="87"/>
      <c r="F58" s="68">
        <f t="shared" si="0"/>
        <v>0</v>
      </c>
      <c r="G58" s="89" t="s">
        <v>193</v>
      </c>
    </row>
    <row r="59" spans="1:7" s="89" customFormat="1" hidden="1">
      <c r="A59" s="351"/>
      <c r="B59" s="87"/>
      <c r="C59" s="87"/>
      <c r="D59" s="205"/>
      <c r="E59" s="87"/>
      <c r="F59" s="68">
        <f t="shared" si="0"/>
        <v>0</v>
      </c>
      <c r="G59" s="89" t="s">
        <v>193</v>
      </c>
    </row>
    <row r="60" spans="1:7" s="89" customFormat="1" hidden="1">
      <c r="A60" s="351"/>
      <c r="B60" s="87"/>
      <c r="C60" s="87"/>
      <c r="D60" s="205"/>
      <c r="E60" s="87"/>
      <c r="F60" s="68">
        <f t="shared" si="0"/>
        <v>0</v>
      </c>
      <c r="G60" s="89" t="s">
        <v>193</v>
      </c>
    </row>
    <row r="61" spans="1:7" s="89" customFormat="1" hidden="1">
      <c r="A61" s="351"/>
      <c r="B61" s="87"/>
      <c r="C61" s="87"/>
      <c r="D61" s="205"/>
      <c r="E61" s="87"/>
      <c r="F61" s="68">
        <f t="shared" si="0"/>
        <v>0</v>
      </c>
      <c r="G61" s="89" t="s">
        <v>193</v>
      </c>
    </row>
    <row r="62" spans="1:7" s="89" customFormat="1" hidden="1">
      <c r="A62" s="351"/>
      <c r="B62" s="87"/>
      <c r="C62" s="87"/>
      <c r="D62" s="205"/>
      <c r="E62" s="87"/>
      <c r="F62" s="68">
        <f t="shared" si="0"/>
        <v>0</v>
      </c>
      <c r="G62" s="89" t="s">
        <v>193</v>
      </c>
    </row>
    <row r="63" spans="1:7" s="89" customFormat="1" hidden="1">
      <c r="A63" s="351"/>
      <c r="B63" s="87"/>
      <c r="C63" s="87"/>
      <c r="D63" s="205"/>
      <c r="E63" s="87"/>
      <c r="F63" s="68">
        <f t="shared" si="0"/>
        <v>0</v>
      </c>
      <c r="G63" s="89" t="s">
        <v>193</v>
      </c>
    </row>
    <row r="64" spans="1:7" s="89" customFormat="1" hidden="1">
      <c r="A64" s="351"/>
      <c r="B64" s="87"/>
      <c r="C64" s="87"/>
      <c r="D64" s="205"/>
      <c r="E64" s="87"/>
      <c r="F64" s="68">
        <f t="shared" si="0"/>
        <v>0</v>
      </c>
      <c r="G64" s="89" t="s">
        <v>193</v>
      </c>
    </row>
    <row r="65" spans="1:7" s="89" customFormat="1" hidden="1">
      <c r="A65" s="351"/>
      <c r="B65" s="87"/>
      <c r="C65" s="87"/>
      <c r="D65" s="205"/>
      <c r="E65" s="87"/>
      <c r="F65" s="68">
        <f t="shared" si="0"/>
        <v>0</v>
      </c>
      <c r="G65" s="89" t="s">
        <v>193</v>
      </c>
    </row>
    <row r="66" spans="1:7" s="89" customFormat="1" hidden="1">
      <c r="A66" s="351"/>
      <c r="B66" s="87"/>
      <c r="C66" s="87"/>
      <c r="D66" s="205"/>
      <c r="E66" s="87"/>
      <c r="F66" s="68">
        <f t="shared" si="0"/>
        <v>0</v>
      </c>
      <c r="G66" s="89" t="s">
        <v>193</v>
      </c>
    </row>
    <row r="67" spans="1:7" s="89" customFormat="1" hidden="1">
      <c r="A67" s="351"/>
      <c r="B67" s="87"/>
      <c r="C67" s="87"/>
      <c r="D67" s="205"/>
      <c r="E67" s="87"/>
      <c r="F67" s="68">
        <f t="shared" si="0"/>
        <v>0</v>
      </c>
      <c r="G67" s="89" t="s">
        <v>193</v>
      </c>
    </row>
    <row r="68" spans="1:7" s="89" customFormat="1" hidden="1">
      <c r="A68" s="351"/>
      <c r="B68" s="87"/>
      <c r="C68" s="87"/>
      <c r="D68" s="205"/>
      <c r="E68" s="87"/>
      <c r="F68" s="68">
        <f t="shared" si="0"/>
        <v>0</v>
      </c>
      <c r="G68" s="89" t="s">
        <v>193</v>
      </c>
    </row>
    <row r="69" spans="1:7" s="89" customFormat="1" hidden="1">
      <c r="A69" s="351"/>
      <c r="B69" s="87"/>
      <c r="C69" s="87"/>
      <c r="D69" s="205"/>
      <c r="E69" s="87"/>
      <c r="F69" s="68">
        <f t="shared" si="0"/>
        <v>0</v>
      </c>
      <c r="G69" s="89" t="s">
        <v>193</v>
      </c>
    </row>
    <row r="70" spans="1:7" s="89" customFormat="1" hidden="1">
      <c r="A70" s="351"/>
      <c r="B70" s="87"/>
      <c r="C70" s="87"/>
      <c r="D70" s="205"/>
      <c r="E70" s="87"/>
      <c r="F70" s="68">
        <f t="shared" si="0"/>
        <v>0</v>
      </c>
      <c r="G70" s="89" t="s">
        <v>193</v>
      </c>
    </row>
    <row r="71" spans="1:7" s="89" customFormat="1" hidden="1">
      <c r="A71" s="351"/>
      <c r="B71" s="87"/>
      <c r="C71" s="87"/>
      <c r="D71" s="205"/>
      <c r="E71" s="87"/>
      <c r="F71" s="68">
        <f t="shared" si="0"/>
        <v>0</v>
      </c>
      <c r="G71" s="89" t="s">
        <v>193</v>
      </c>
    </row>
    <row r="72" spans="1:7" s="89" customFormat="1" hidden="1">
      <c r="A72" s="351"/>
      <c r="B72" s="87"/>
      <c r="C72" s="87"/>
      <c r="D72" s="205"/>
      <c r="E72" s="87"/>
      <c r="F72" s="68">
        <f t="shared" si="0"/>
        <v>0</v>
      </c>
      <c r="G72" s="89" t="s">
        <v>193</v>
      </c>
    </row>
    <row r="73" spans="1:7" s="89" customFormat="1" hidden="1">
      <c r="A73" s="351"/>
      <c r="B73" s="87"/>
      <c r="C73" s="87"/>
      <c r="D73" s="205"/>
      <c r="E73" s="87"/>
      <c r="F73" s="68">
        <f t="shared" si="0"/>
        <v>0</v>
      </c>
      <c r="G73" s="89" t="s">
        <v>193</v>
      </c>
    </row>
    <row r="74" spans="1:7" s="89" customFormat="1" hidden="1">
      <c r="A74" s="351"/>
      <c r="B74" s="87"/>
      <c r="C74" s="87"/>
      <c r="D74" s="205"/>
      <c r="E74" s="87"/>
      <c r="F74" s="68">
        <f t="shared" si="0"/>
        <v>0</v>
      </c>
      <c r="G74" s="89" t="s">
        <v>193</v>
      </c>
    </row>
    <row r="75" spans="1:7" s="89" customFormat="1" hidden="1">
      <c r="A75" s="351"/>
      <c r="B75" s="87"/>
      <c r="C75" s="87"/>
      <c r="D75" s="205"/>
      <c r="E75" s="87"/>
      <c r="F75" s="68">
        <f t="shared" si="0"/>
        <v>0</v>
      </c>
      <c r="G75" s="89" t="s">
        <v>193</v>
      </c>
    </row>
    <row r="76" spans="1:7" s="89" customFormat="1" hidden="1">
      <c r="A76" s="351"/>
      <c r="B76" s="87"/>
      <c r="C76" s="87"/>
      <c r="D76" s="205"/>
      <c r="E76" s="87"/>
      <c r="F76" s="68">
        <f t="shared" si="0"/>
        <v>0</v>
      </c>
      <c r="G76" s="89" t="s">
        <v>193</v>
      </c>
    </row>
    <row r="77" spans="1:7" s="89" customFormat="1" hidden="1">
      <c r="A77" s="351"/>
      <c r="B77" s="87"/>
      <c r="C77" s="87"/>
      <c r="D77" s="205"/>
      <c r="E77" s="87"/>
      <c r="F77" s="68">
        <f t="shared" si="0"/>
        <v>0</v>
      </c>
      <c r="G77" s="89" t="s">
        <v>193</v>
      </c>
    </row>
    <row r="78" spans="1:7" s="89" customFormat="1" hidden="1">
      <c r="A78" s="351"/>
      <c r="B78" s="87"/>
      <c r="C78" s="87"/>
      <c r="D78" s="205"/>
      <c r="E78" s="87"/>
      <c r="F78" s="68">
        <f t="shared" si="0"/>
        <v>0</v>
      </c>
      <c r="G78" s="89" t="s">
        <v>193</v>
      </c>
    </row>
    <row r="79" spans="1:7" s="89" customFormat="1" hidden="1">
      <c r="A79" s="351"/>
      <c r="B79" s="87"/>
      <c r="C79" s="87"/>
      <c r="D79" s="205"/>
      <c r="E79" s="87"/>
      <c r="F79" s="68">
        <f t="shared" si="0"/>
        <v>0</v>
      </c>
      <c r="G79" s="89" t="s">
        <v>193</v>
      </c>
    </row>
    <row r="80" spans="1:7" s="89" customFormat="1" hidden="1">
      <c r="A80" s="351"/>
      <c r="B80" s="87"/>
      <c r="C80" s="87"/>
      <c r="D80" s="205"/>
      <c r="E80" s="87"/>
      <c r="F80" s="68">
        <f t="shared" si="0"/>
        <v>0</v>
      </c>
      <c r="G80" s="89" t="s">
        <v>193</v>
      </c>
    </row>
    <row r="81" spans="1:7" s="89" customFormat="1" hidden="1">
      <c r="A81" s="351"/>
      <c r="B81" s="87"/>
      <c r="C81" s="87"/>
      <c r="D81" s="205"/>
      <c r="E81" s="87"/>
      <c r="F81" s="68">
        <f t="shared" si="0"/>
        <v>0</v>
      </c>
      <c r="G81" s="89" t="s">
        <v>193</v>
      </c>
    </row>
    <row r="82" spans="1:7" s="89" customFormat="1" hidden="1">
      <c r="A82" s="351"/>
      <c r="B82" s="87"/>
      <c r="C82" s="87"/>
      <c r="D82" s="205"/>
      <c r="E82" s="87"/>
      <c r="F82" s="68">
        <f t="shared" si="0"/>
        <v>0</v>
      </c>
      <c r="G82" s="89" t="s">
        <v>193</v>
      </c>
    </row>
    <row r="83" spans="1:7" s="89" customFormat="1" hidden="1">
      <c r="A83" s="351"/>
      <c r="B83" s="87"/>
      <c r="C83" s="87"/>
      <c r="D83" s="205"/>
      <c r="E83" s="87"/>
      <c r="F83" s="68">
        <f t="shared" si="0"/>
        <v>0</v>
      </c>
      <c r="G83" s="89" t="s">
        <v>193</v>
      </c>
    </row>
    <row r="84" spans="1:7" s="89" customFormat="1" hidden="1">
      <c r="A84" s="351"/>
      <c r="B84" s="87"/>
      <c r="C84" s="87"/>
      <c r="D84" s="205"/>
      <c r="E84" s="87"/>
      <c r="F84" s="68">
        <f t="shared" si="0"/>
        <v>0</v>
      </c>
      <c r="G84" s="89" t="s">
        <v>193</v>
      </c>
    </row>
    <row r="85" spans="1:7" s="89" customFormat="1" hidden="1">
      <c r="A85" s="351"/>
      <c r="B85" s="87"/>
      <c r="C85" s="87"/>
      <c r="D85" s="205"/>
      <c r="E85" s="87"/>
      <c r="F85" s="68">
        <f t="shared" si="0"/>
        <v>0</v>
      </c>
      <c r="G85" s="89" t="s">
        <v>193</v>
      </c>
    </row>
    <row r="86" spans="1:7" s="89" customFormat="1" hidden="1">
      <c r="A86" s="351"/>
      <c r="B86" s="87"/>
      <c r="C86" s="87"/>
      <c r="D86" s="205"/>
      <c r="E86" s="87"/>
      <c r="F86" s="68">
        <f t="shared" si="0"/>
        <v>0</v>
      </c>
      <c r="G86" s="89" t="s">
        <v>193</v>
      </c>
    </row>
    <row r="87" spans="1:7" s="89" customFormat="1" hidden="1">
      <c r="A87" s="351"/>
      <c r="B87" s="87"/>
      <c r="C87" s="87"/>
      <c r="D87" s="205"/>
      <c r="E87" s="87"/>
      <c r="F87" s="68">
        <f t="shared" si="0"/>
        <v>0</v>
      </c>
      <c r="G87" s="89" t="s">
        <v>193</v>
      </c>
    </row>
    <row r="88" spans="1:7" s="89" customFormat="1" hidden="1">
      <c r="A88" s="351"/>
      <c r="B88" s="87"/>
      <c r="C88" s="87"/>
      <c r="D88" s="205"/>
      <c r="E88" s="87"/>
      <c r="F88" s="68">
        <f t="shared" si="0"/>
        <v>0</v>
      </c>
      <c r="G88" s="89" t="s">
        <v>193</v>
      </c>
    </row>
    <row r="89" spans="1:7" s="89" customFormat="1" hidden="1">
      <c r="A89" s="351"/>
      <c r="B89" s="87"/>
      <c r="C89" s="87"/>
      <c r="D89" s="205"/>
      <c r="E89" s="87"/>
      <c r="F89" s="68">
        <f t="shared" si="0"/>
        <v>0</v>
      </c>
      <c r="G89" s="89" t="s">
        <v>193</v>
      </c>
    </row>
    <row r="90" spans="1:7" s="89" customFormat="1" hidden="1">
      <c r="A90" s="351"/>
      <c r="B90" s="87"/>
      <c r="C90" s="87"/>
      <c r="D90" s="205"/>
      <c r="E90" s="87"/>
      <c r="F90" s="68">
        <f t="shared" si="0"/>
        <v>0</v>
      </c>
      <c r="G90" s="89" t="s">
        <v>193</v>
      </c>
    </row>
    <row r="91" spans="1:7" s="89" customFormat="1" hidden="1">
      <c r="A91" s="351"/>
      <c r="B91" s="87"/>
      <c r="C91" s="87"/>
      <c r="D91" s="205"/>
      <c r="E91" s="87"/>
      <c r="F91" s="68">
        <f t="shared" si="0"/>
        <v>0</v>
      </c>
      <c r="G91" s="89" t="s">
        <v>193</v>
      </c>
    </row>
    <row r="92" spans="1:7" s="89" customFormat="1" hidden="1">
      <c r="A92" s="351"/>
      <c r="B92" s="87"/>
      <c r="C92" s="87"/>
      <c r="D92" s="205"/>
      <c r="E92" s="87"/>
      <c r="F92" s="68">
        <f t="shared" si="0"/>
        <v>0</v>
      </c>
      <c r="G92" s="89" t="s">
        <v>193</v>
      </c>
    </row>
    <row r="93" spans="1:7" s="89" customFormat="1" hidden="1">
      <c r="A93" s="351"/>
      <c r="B93" s="87"/>
      <c r="C93" s="87"/>
      <c r="D93" s="205"/>
      <c r="E93" s="87"/>
      <c r="F93" s="68">
        <f t="shared" si="0"/>
        <v>0</v>
      </c>
      <c r="G93" s="89" t="s">
        <v>193</v>
      </c>
    </row>
    <row r="94" spans="1:7" s="89" customFormat="1" hidden="1">
      <c r="A94" s="351"/>
      <c r="B94" s="87"/>
      <c r="C94" s="87"/>
      <c r="D94" s="205"/>
      <c r="E94" s="87"/>
      <c r="F94" s="68">
        <f t="shared" si="0"/>
        <v>0</v>
      </c>
      <c r="G94" s="89" t="s">
        <v>193</v>
      </c>
    </row>
    <row r="95" spans="1:7" s="89" customFormat="1" hidden="1">
      <c r="A95" s="351"/>
      <c r="B95" s="87"/>
      <c r="C95" s="87"/>
      <c r="D95" s="205"/>
      <c r="E95" s="87"/>
      <c r="F95" s="68">
        <f t="shared" si="0"/>
        <v>0</v>
      </c>
      <c r="G95" s="89" t="s">
        <v>193</v>
      </c>
    </row>
    <row r="96" spans="1:7" s="89" customFormat="1" hidden="1">
      <c r="A96" s="351"/>
      <c r="B96" s="87"/>
      <c r="C96" s="87"/>
      <c r="D96" s="205"/>
      <c r="E96" s="87"/>
      <c r="F96" s="68">
        <f t="shared" si="0"/>
        <v>0</v>
      </c>
      <c r="G96" s="89" t="s">
        <v>193</v>
      </c>
    </row>
    <row r="97" spans="1:7" s="89" customFormat="1" hidden="1">
      <c r="A97" s="351"/>
      <c r="B97" s="87"/>
      <c r="C97" s="87"/>
      <c r="D97" s="205"/>
      <c r="E97" s="87"/>
      <c r="F97" s="68">
        <f t="shared" si="0"/>
        <v>0</v>
      </c>
      <c r="G97" s="89" t="s">
        <v>193</v>
      </c>
    </row>
    <row r="98" spans="1:7" s="89" customFormat="1" hidden="1">
      <c r="A98" s="351"/>
      <c r="B98" s="87"/>
      <c r="C98" s="87"/>
      <c r="D98" s="205"/>
      <c r="E98" s="87"/>
      <c r="F98" s="68">
        <f t="shared" si="0"/>
        <v>0</v>
      </c>
      <c r="G98" s="89" t="s">
        <v>193</v>
      </c>
    </row>
    <row r="99" spans="1:7" s="89" customFormat="1" hidden="1">
      <c r="A99" s="351"/>
      <c r="B99" s="87"/>
      <c r="C99" s="87"/>
      <c r="D99" s="205"/>
      <c r="E99" s="87"/>
      <c r="F99" s="68">
        <f t="shared" si="0"/>
        <v>0</v>
      </c>
      <c r="G99" s="89" t="s">
        <v>193</v>
      </c>
    </row>
    <row r="100" spans="1:7" s="89" customFormat="1" hidden="1">
      <c r="A100" s="351"/>
      <c r="B100" s="87"/>
      <c r="C100" s="87"/>
      <c r="D100" s="205"/>
      <c r="E100" s="87"/>
      <c r="F100" s="68">
        <f t="shared" si="0"/>
        <v>0</v>
      </c>
      <c r="G100" s="89" t="s">
        <v>193</v>
      </c>
    </row>
    <row r="101" spans="1:7" s="89" customFormat="1" hidden="1">
      <c r="A101" s="351"/>
      <c r="B101" s="87"/>
      <c r="C101" s="87"/>
      <c r="D101" s="205"/>
      <c r="E101" s="87"/>
      <c r="F101" s="68">
        <f t="shared" si="0"/>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si="0"/>
        <v>0</v>
      </c>
      <c r="G111" s="89" t="s">
        <v>193</v>
      </c>
    </row>
    <row r="112" spans="1:7" s="89" customFormat="1" hidden="1">
      <c r="A112" s="351"/>
      <c r="B112" s="87"/>
      <c r="C112" s="87"/>
      <c r="D112" s="205"/>
      <c r="E112" s="87"/>
      <c r="F112" s="68">
        <f t="shared" si="0"/>
        <v>0</v>
      </c>
      <c r="G112" s="89" t="s">
        <v>193</v>
      </c>
    </row>
    <row r="113" spans="1:7" s="89" customFormat="1" hidden="1">
      <c r="A113" s="351"/>
      <c r="B113" s="87"/>
      <c r="C113" s="87"/>
      <c r="D113" s="205"/>
      <c r="E113" s="87"/>
      <c r="F113" s="68">
        <f t="shared" si="0"/>
        <v>0</v>
      </c>
      <c r="G113" s="89" t="s">
        <v>193</v>
      </c>
    </row>
    <row r="114" spans="1:7" s="89" customFormat="1" hidden="1">
      <c r="A114" s="351"/>
      <c r="B114" s="87"/>
      <c r="C114" s="87"/>
      <c r="D114" s="205"/>
      <c r="E114" s="87"/>
      <c r="F114" s="68">
        <f t="shared" si="0"/>
        <v>0</v>
      </c>
      <c r="G114" s="89" t="s">
        <v>193</v>
      </c>
    </row>
    <row r="115" spans="1:7" s="89" customFormat="1" hidden="1">
      <c r="A115" s="351"/>
      <c r="B115" s="87"/>
      <c r="C115" s="87"/>
      <c r="D115" s="205"/>
      <c r="E115" s="87"/>
      <c r="F115" s="68">
        <f t="shared" si="0"/>
        <v>0</v>
      </c>
      <c r="G115" s="89" t="s">
        <v>193</v>
      </c>
    </row>
    <row r="116" spans="1:7" s="89" customFormat="1" hidden="1">
      <c r="A116" s="351"/>
      <c r="B116" s="87"/>
      <c r="C116" s="87"/>
      <c r="D116" s="205"/>
      <c r="E116" s="87"/>
      <c r="F116" s="68">
        <f t="shared" si="0"/>
        <v>0</v>
      </c>
      <c r="G116" s="89" t="s">
        <v>193</v>
      </c>
    </row>
    <row r="117" spans="1:7" s="89" customFormat="1" hidden="1">
      <c r="A117" s="351"/>
      <c r="B117" s="87"/>
      <c r="C117" s="87"/>
      <c r="D117" s="205"/>
      <c r="E117" s="87"/>
      <c r="F117" s="68">
        <f t="shared" si="0"/>
        <v>0</v>
      </c>
      <c r="G117" s="89" t="s">
        <v>193</v>
      </c>
    </row>
    <row r="118" spans="1:7" s="89" customFormat="1" hidden="1">
      <c r="A118" s="351"/>
      <c r="B118" s="87"/>
      <c r="C118" s="87"/>
      <c r="D118" s="205"/>
      <c r="E118" s="87"/>
      <c r="F118" s="68">
        <f t="shared" si="0"/>
        <v>0</v>
      </c>
      <c r="G118" s="89" t="s">
        <v>193</v>
      </c>
    </row>
    <row r="119" spans="1:7" s="89" customFormat="1" hidden="1">
      <c r="A119" s="351"/>
      <c r="B119" s="87"/>
      <c r="C119" s="87"/>
      <c r="D119" s="205"/>
      <c r="E119" s="87"/>
      <c r="F119" s="68">
        <f t="shared" si="0"/>
        <v>0</v>
      </c>
      <c r="G119" s="89" t="s">
        <v>193</v>
      </c>
    </row>
    <row r="120" spans="1:7" s="89" customFormat="1" hidden="1">
      <c r="A120" s="351"/>
      <c r="B120" s="87"/>
      <c r="C120" s="87"/>
      <c r="D120" s="205"/>
      <c r="E120" s="87"/>
      <c r="F120" s="68">
        <f t="shared" si="0"/>
        <v>0</v>
      </c>
      <c r="G120" s="89" t="s">
        <v>193</v>
      </c>
    </row>
    <row r="121" spans="1:7" s="89" customFormat="1" hidden="1">
      <c r="A121" s="351"/>
      <c r="B121" s="87"/>
      <c r="C121" s="87"/>
      <c r="D121" s="205"/>
      <c r="E121" s="87"/>
      <c r="F121" s="68">
        <f t="shared" si="0"/>
        <v>0</v>
      </c>
      <c r="G121" s="89" t="s">
        <v>193</v>
      </c>
    </row>
    <row r="122" spans="1:7" s="89" customFormat="1" hidden="1">
      <c r="A122" s="351"/>
      <c r="B122" s="87"/>
      <c r="C122" s="87"/>
      <c r="D122" s="205"/>
      <c r="E122" s="87"/>
      <c r="F122" s="68">
        <f t="shared" si="0"/>
        <v>0</v>
      </c>
      <c r="G122" s="89" t="s">
        <v>193</v>
      </c>
    </row>
    <row r="123" spans="1:7" s="89" customFormat="1" hidden="1">
      <c r="A123" s="351"/>
      <c r="B123" s="87"/>
      <c r="C123" s="87"/>
      <c r="D123" s="205"/>
      <c r="E123" s="87"/>
      <c r="F123" s="68">
        <f t="shared" si="0"/>
        <v>0</v>
      </c>
      <c r="G123" s="89" t="s">
        <v>193</v>
      </c>
    </row>
    <row r="124" spans="1:7" s="89" customFormat="1" hidden="1">
      <c r="A124" s="351"/>
      <c r="B124" s="87"/>
      <c r="C124" s="87"/>
      <c r="D124" s="205"/>
      <c r="E124" s="87"/>
      <c r="F124" s="68">
        <f t="shared" si="0"/>
        <v>0</v>
      </c>
      <c r="G124" s="89" t="s">
        <v>193</v>
      </c>
    </row>
    <row r="125" spans="1:7" s="89" customFormat="1" hidden="1">
      <c r="A125" s="351"/>
      <c r="B125" s="87"/>
      <c r="C125" s="87"/>
      <c r="D125" s="205"/>
      <c r="E125" s="87"/>
      <c r="F125" s="68">
        <f t="shared" si="0"/>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si="0"/>
        <v>0</v>
      </c>
      <c r="G129" s="89" t="s">
        <v>193</v>
      </c>
    </row>
    <row r="130" spans="1:9" s="89" customFormat="1" hidden="1">
      <c r="A130" s="351"/>
      <c r="B130" s="87"/>
      <c r="C130" s="87"/>
      <c r="D130" s="205"/>
      <c r="E130" s="87"/>
      <c r="F130" s="68">
        <f t="shared" si="0"/>
        <v>0</v>
      </c>
      <c r="G130" s="89" t="s">
        <v>193</v>
      </c>
    </row>
    <row r="131" spans="1:9" s="89" customFormat="1" hidden="1">
      <c r="A131" s="351"/>
      <c r="B131" s="87"/>
      <c r="C131" s="87"/>
      <c r="D131" s="205"/>
      <c r="E131" s="87"/>
      <c r="F131" s="68">
        <f t="shared" si="0"/>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t="s">
        <v>279</v>
      </c>
      <c r="B135" s="87">
        <v>3</v>
      </c>
      <c r="C135" s="87" t="s">
        <v>319</v>
      </c>
      <c r="D135" s="205">
        <f t="shared" ref="D135:D140" ca="1" si="2">RAND()*400000</f>
        <v>335681.23671453889</v>
      </c>
      <c r="E135" s="87">
        <v>7</v>
      </c>
      <c r="F135" s="215">
        <f ca="1">ROUND(+B135*D135*E135,2)</f>
        <v>7049305.9699999997</v>
      </c>
      <c r="G135" s="89" t="s">
        <v>193</v>
      </c>
    </row>
    <row r="136" spans="1:9" s="89" customFormat="1">
      <c r="A136" s="351"/>
      <c r="B136" s="78"/>
      <c r="C136" s="78"/>
      <c r="D136" s="116"/>
      <c r="E136" s="170" t="s">
        <v>194</v>
      </c>
      <c r="F136" s="171">
        <f ca="1">ROUND(SUBTOTAL(109,F6:F135),2)</f>
        <v>21809758.109999999</v>
      </c>
      <c r="G136" s="89" t="s">
        <v>193</v>
      </c>
      <c r="I136" s="349" t="s">
        <v>210</v>
      </c>
    </row>
    <row r="137" spans="1:9" s="89" customFormat="1">
      <c r="A137" s="351"/>
      <c r="B137" s="78"/>
      <c r="C137" s="78"/>
      <c r="D137" s="116"/>
      <c r="E137" s="78"/>
      <c r="F137" s="216"/>
      <c r="G137" s="89" t="s">
        <v>196</v>
      </c>
    </row>
    <row r="138" spans="1:9" s="89" customFormat="1">
      <c r="A138" s="351" t="s">
        <v>272</v>
      </c>
      <c r="B138" s="87">
        <v>3</v>
      </c>
      <c r="C138" s="87" t="s">
        <v>319</v>
      </c>
      <c r="D138" s="205">
        <f t="shared" ca="1" si="2"/>
        <v>286765.79891321162</v>
      </c>
      <c r="E138" s="87">
        <v>7</v>
      </c>
      <c r="F138" s="68">
        <f ca="1">ROUND(+B138*D138*E138,2)</f>
        <v>6022081.7800000003</v>
      </c>
      <c r="G138" s="89" t="s">
        <v>196</v>
      </c>
    </row>
    <row r="139" spans="1:9" s="89" customFormat="1">
      <c r="A139" s="351" t="s">
        <v>320</v>
      </c>
      <c r="B139" s="87">
        <v>3</v>
      </c>
      <c r="C139" s="87" t="s">
        <v>319</v>
      </c>
      <c r="D139" s="205">
        <f t="shared" ca="1" si="2"/>
        <v>156770.46436546932</v>
      </c>
      <c r="E139" s="87">
        <v>7</v>
      </c>
      <c r="F139" s="68">
        <f t="shared" ref="F139:F266" ca="1" si="3">ROUND(+B139*D139*E139,2)</f>
        <v>3292179.75</v>
      </c>
      <c r="G139" s="89" t="s">
        <v>196</v>
      </c>
    </row>
    <row r="140" spans="1:9" s="89" customFormat="1">
      <c r="A140" s="351" t="s">
        <v>321</v>
      </c>
      <c r="B140" s="87">
        <v>3</v>
      </c>
      <c r="C140" s="87" t="s">
        <v>319</v>
      </c>
      <c r="D140" s="205">
        <f t="shared" ca="1" si="2"/>
        <v>354796.31924970879</v>
      </c>
      <c r="E140" s="87">
        <v>7</v>
      </c>
      <c r="F140" s="68">
        <f t="shared" ca="1" si="3"/>
        <v>7450722.7000000002</v>
      </c>
      <c r="G140" s="89" t="s">
        <v>196</v>
      </c>
    </row>
    <row r="141" spans="1:9" s="89" customFormat="1" hidden="1">
      <c r="A141" s="351"/>
      <c r="B141" s="87"/>
      <c r="C141" s="87"/>
      <c r="D141" s="205"/>
      <c r="E141" s="87"/>
      <c r="F141" s="68">
        <f t="shared" si="3"/>
        <v>0</v>
      </c>
      <c r="G141" s="89" t="s">
        <v>196</v>
      </c>
    </row>
    <row r="142" spans="1:9" s="89" customFormat="1" hidden="1">
      <c r="A142" s="351"/>
      <c r="B142" s="87"/>
      <c r="C142" s="87"/>
      <c r="D142" s="205"/>
      <c r="E142" s="87"/>
      <c r="F142" s="68">
        <f t="shared" si="3"/>
        <v>0</v>
      </c>
      <c r="G142" s="89" t="s">
        <v>196</v>
      </c>
    </row>
    <row r="143" spans="1:9" s="89" customFormat="1" hidden="1">
      <c r="A143" s="351"/>
      <c r="B143" s="87"/>
      <c r="C143" s="87"/>
      <c r="D143" s="205"/>
      <c r="E143" s="87"/>
      <c r="F143" s="68">
        <f t="shared" si="3"/>
        <v>0</v>
      </c>
      <c r="G143" s="89" t="s">
        <v>196</v>
      </c>
    </row>
    <row r="144" spans="1:9" s="89" customFormat="1" hidden="1">
      <c r="A144" s="351"/>
      <c r="B144" s="87"/>
      <c r="C144" s="87"/>
      <c r="D144" s="205"/>
      <c r="E144" s="87"/>
      <c r="F144" s="68">
        <f t="shared" si="3"/>
        <v>0</v>
      </c>
      <c r="G144" s="89" t="s">
        <v>196</v>
      </c>
    </row>
    <row r="145" spans="1:7" s="89" customFormat="1" hidden="1">
      <c r="A145" s="351"/>
      <c r="B145" s="87"/>
      <c r="C145" s="87"/>
      <c r="D145" s="205"/>
      <c r="E145" s="87"/>
      <c r="F145" s="68">
        <f t="shared" si="3"/>
        <v>0</v>
      </c>
      <c r="G145" s="89" t="s">
        <v>196</v>
      </c>
    </row>
    <row r="146" spans="1:7" s="89" customFormat="1" hidden="1">
      <c r="A146" s="351"/>
      <c r="B146" s="87"/>
      <c r="C146" s="87"/>
      <c r="D146" s="205"/>
      <c r="E146" s="87"/>
      <c r="F146" s="68">
        <f t="shared" si="3"/>
        <v>0</v>
      </c>
      <c r="G146" s="89" t="s">
        <v>196</v>
      </c>
    </row>
    <row r="147" spans="1:7" s="89" customFormat="1" hidden="1">
      <c r="A147" s="351"/>
      <c r="B147" s="87"/>
      <c r="C147" s="87"/>
      <c r="D147" s="205"/>
      <c r="E147" s="87"/>
      <c r="F147" s="68">
        <f t="shared" si="3"/>
        <v>0</v>
      </c>
      <c r="G147" s="89" t="s">
        <v>196</v>
      </c>
    </row>
    <row r="148" spans="1:7" s="89" customFormat="1" hidden="1">
      <c r="A148" s="351"/>
      <c r="B148" s="87"/>
      <c r="C148" s="87"/>
      <c r="D148" s="205"/>
      <c r="E148" s="87"/>
      <c r="F148" s="68">
        <f t="shared" si="3"/>
        <v>0</v>
      </c>
      <c r="G148" s="89" t="s">
        <v>196</v>
      </c>
    </row>
    <row r="149" spans="1:7" s="89" customFormat="1" hidden="1">
      <c r="A149" s="351"/>
      <c r="B149" s="87"/>
      <c r="C149" s="87"/>
      <c r="D149" s="205"/>
      <c r="E149" s="87"/>
      <c r="F149" s="68">
        <f t="shared" si="3"/>
        <v>0</v>
      </c>
      <c r="G149" s="89" t="s">
        <v>196</v>
      </c>
    </row>
    <row r="150" spans="1:7" s="89" customFormat="1" hidden="1">
      <c r="A150" s="351"/>
      <c r="B150" s="87"/>
      <c r="C150" s="87"/>
      <c r="D150" s="205"/>
      <c r="E150" s="87"/>
      <c r="F150" s="68">
        <f t="shared" si="3"/>
        <v>0</v>
      </c>
      <c r="G150" s="89" t="s">
        <v>196</v>
      </c>
    </row>
    <row r="151" spans="1:7" s="89" customFormat="1" hidden="1">
      <c r="A151" s="351"/>
      <c r="B151" s="87"/>
      <c r="C151" s="87"/>
      <c r="D151" s="205"/>
      <c r="E151" s="87"/>
      <c r="F151" s="68">
        <f t="shared" si="3"/>
        <v>0</v>
      </c>
      <c r="G151" s="89" t="s">
        <v>196</v>
      </c>
    </row>
    <row r="152" spans="1:7" s="89" customFormat="1" hidden="1">
      <c r="A152" s="351"/>
      <c r="B152" s="87"/>
      <c r="C152" s="87"/>
      <c r="D152" s="205"/>
      <c r="E152" s="87"/>
      <c r="F152" s="68">
        <f t="shared" si="3"/>
        <v>0</v>
      </c>
      <c r="G152" s="89" t="s">
        <v>196</v>
      </c>
    </row>
    <row r="153" spans="1:7" s="89" customFormat="1" hidden="1">
      <c r="A153" s="351"/>
      <c r="B153" s="87"/>
      <c r="C153" s="87"/>
      <c r="D153" s="205"/>
      <c r="E153" s="87"/>
      <c r="F153" s="68">
        <f t="shared" si="3"/>
        <v>0</v>
      </c>
      <c r="G153" s="89" t="s">
        <v>196</v>
      </c>
    </row>
    <row r="154" spans="1:7" s="89" customFormat="1" hidden="1">
      <c r="A154" s="351"/>
      <c r="B154" s="87"/>
      <c r="C154" s="87"/>
      <c r="D154" s="205"/>
      <c r="E154" s="87"/>
      <c r="F154" s="68">
        <f t="shared" si="3"/>
        <v>0</v>
      </c>
      <c r="G154" s="89" t="s">
        <v>196</v>
      </c>
    </row>
    <row r="155" spans="1:7" s="89" customFormat="1" hidden="1">
      <c r="A155" s="351"/>
      <c r="B155" s="87"/>
      <c r="C155" s="87"/>
      <c r="D155" s="205"/>
      <c r="E155" s="87"/>
      <c r="F155" s="68">
        <f t="shared" si="3"/>
        <v>0</v>
      </c>
      <c r="G155" s="89" t="s">
        <v>196</v>
      </c>
    </row>
    <row r="156" spans="1:7" s="89" customFormat="1" hidden="1">
      <c r="A156" s="351"/>
      <c r="B156" s="87"/>
      <c r="C156" s="87"/>
      <c r="D156" s="205"/>
      <c r="E156" s="87"/>
      <c r="F156" s="68">
        <f t="shared" si="3"/>
        <v>0</v>
      </c>
      <c r="G156" s="89" t="s">
        <v>196</v>
      </c>
    </row>
    <row r="157" spans="1:7" s="89" customFormat="1" hidden="1">
      <c r="A157" s="351"/>
      <c r="B157" s="87"/>
      <c r="C157" s="87"/>
      <c r="D157" s="205"/>
      <c r="E157" s="87"/>
      <c r="F157" s="68">
        <f t="shared" si="3"/>
        <v>0</v>
      </c>
      <c r="G157" s="89" t="s">
        <v>196</v>
      </c>
    </row>
    <row r="158" spans="1:7" s="89" customFormat="1" hidden="1">
      <c r="A158" s="351"/>
      <c r="B158" s="87"/>
      <c r="C158" s="87"/>
      <c r="D158" s="205"/>
      <c r="E158" s="87"/>
      <c r="F158" s="68">
        <f t="shared" si="3"/>
        <v>0</v>
      </c>
      <c r="G158" s="89" t="s">
        <v>196</v>
      </c>
    </row>
    <row r="159" spans="1:7" s="89" customFormat="1" hidden="1">
      <c r="A159" s="351"/>
      <c r="B159" s="87"/>
      <c r="C159" s="87"/>
      <c r="D159" s="205"/>
      <c r="E159" s="87"/>
      <c r="F159" s="68">
        <f t="shared" si="3"/>
        <v>0</v>
      </c>
      <c r="G159" s="89" t="s">
        <v>196</v>
      </c>
    </row>
    <row r="160" spans="1:7" s="89" customFormat="1" hidden="1">
      <c r="A160" s="351"/>
      <c r="B160" s="87"/>
      <c r="C160" s="87"/>
      <c r="D160" s="205"/>
      <c r="E160" s="87"/>
      <c r="F160" s="68">
        <f t="shared" si="3"/>
        <v>0</v>
      </c>
      <c r="G160" s="89" t="s">
        <v>196</v>
      </c>
    </row>
    <row r="161" spans="1:7" s="89" customFormat="1" hidden="1">
      <c r="A161" s="351"/>
      <c r="B161" s="87"/>
      <c r="C161" s="87"/>
      <c r="D161" s="205"/>
      <c r="E161" s="87"/>
      <c r="F161" s="68">
        <f t="shared" si="3"/>
        <v>0</v>
      </c>
      <c r="G161" s="89" t="s">
        <v>196</v>
      </c>
    </row>
    <row r="162" spans="1:7" s="89" customFormat="1" hidden="1">
      <c r="A162" s="351"/>
      <c r="B162" s="87"/>
      <c r="C162" s="87"/>
      <c r="D162" s="205"/>
      <c r="E162" s="87"/>
      <c r="F162" s="68">
        <f t="shared" si="3"/>
        <v>0</v>
      </c>
      <c r="G162" s="89" t="s">
        <v>196</v>
      </c>
    </row>
    <row r="163" spans="1:7" s="89" customFormat="1" hidden="1">
      <c r="A163" s="351"/>
      <c r="B163" s="87"/>
      <c r="C163" s="87"/>
      <c r="D163" s="205"/>
      <c r="E163" s="87"/>
      <c r="F163" s="68">
        <f t="shared" si="3"/>
        <v>0</v>
      </c>
      <c r="G163" s="89" t="s">
        <v>196</v>
      </c>
    </row>
    <row r="164" spans="1:7" s="89" customFormat="1" hidden="1">
      <c r="A164" s="351"/>
      <c r="B164" s="87"/>
      <c r="C164" s="87"/>
      <c r="D164" s="205"/>
      <c r="E164" s="87"/>
      <c r="F164" s="68">
        <f t="shared" si="3"/>
        <v>0</v>
      </c>
      <c r="G164" s="89" t="s">
        <v>196</v>
      </c>
    </row>
    <row r="165" spans="1:7" s="89" customFormat="1" hidden="1">
      <c r="A165" s="351"/>
      <c r="B165" s="87"/>
      <c r="C165" s="87"/>
      <c r="D165" s="205"/>
      <c r="E165" s="87"/>
      <c r="F165" s="68">
        <f t="shared" si="3"/>
        <v>0</v>
      </c>
      <c r="G165" s="89" t="s">
        <v>196</v>
      </c>
    </row>
    <row r="166" spans="1:7" s="89" customFormat="1" hidden="1">
      <c r="A166" s="351"/>
      <c r="B166" s="87"/>
      <c r="C166" s="87"/>
      <c r="D166" s="205"/>
      <c r="E166" s="87"/>
      <c r="F166" s="68">
        <f t="shared" si="3"/>
        <v>0</v>
      </c>
      <c r="G166" s="89" t="s">
        <v>196</v>
      </c>
    </row>
    <row r="167" spans="1:7" s="89" customFormat="1" hidden="1">
      <c r="A167" s="351"/>
      <c r="B167" s="87"/>
      <c r="C167" s="87"/>
      <c r="D167" s="205"/>
      <c r="E167" s="87"/>
      <c r="F167" s="68">
        <f t="shared" si="3"/>
        <v>0</v>
      </c>
      <c r="G167" s="89" t="s">
        <v>196</v>
      </c>
    </row>
    <row r="168" spans="1:7" s="89" customFormat="1" hidden="1">
      <c r="A168" s="351"/>
      <c r="B168" s="87"/>
      <c r="C168" s="87"/>
      <c r="D168" s="205"/>
      <c r="E168" s="87"/>
      <c r="F168" s="68">
        <f t="shared" si="3"/>
        <v>0</v>
      </c>
      <c r="G168" s="89" t="s">
        <v>196</v>
      </c>
    </row>
    <row r="169" spans="1:7" s="89" customFormat="1" hidden="1">
      <c r="A169" s="351"/>
      <c r="B169" s="87"/>
      <c r="C169" s="87"/>
      <c r="D169" s="205"/>
      <c r="E169" s="87"/>
      <c r="F169" s="68">
        <f t="shared" si="3"/>
        <v>0</v>
      </c>
      <c r="G169" s="89" t="s">
        <v>196</v>
      </c>
    </row>
    <row r="170" spans="1:7" s="89" customFormat="1" hidden="1">
      <c r="A170" s="351"/>
      <c r="B170" s="87"/>
      <c r="C170" s="87"/>
      <c r="D170" s="205"/>
      <c r="E170" s="87"/>
      <c r="F170" s="68">
        <f t="shared" si="3"/>
        <v>0</v>
      </c>
      <c r="G170" s="89" t="s">
        <v>196</v>
      </c>
    </row>
    <row r="171" spans="1:7" s="89" customFormat="1" hidden="1">
      <c r="A171" s="351"/>
      <c r="B171" s="87"/>
      <c r="C171" s="87"/>
      <c r="D171" s="205"/>
      <c r="E171" s="87"/>
      <c r="F171" s="68">
        <f t="shared" si="3"/>
        <v>0</v>
      </c>
      <c r="G171" s="89" t="s">
        <v>196</v>
      </c>
    </row>
    <row r="172" spans="1:7" s="89" customFormat="1" hidden="1">
      <c r="A172" s="351"/>
      <c r="B172" s="87"/>
      <c r="C172" s="87"/>
      <c r="D172" s="205"/>
      <c r="E172" s="87"/>
      <c r="F172" s="68">
        <f t="shared" si="3"/>
        <v>0</v>
      </c>
      <c r="G172" s="89" t="s">
        <v>196</v>
      </c>
    </row>
    <row r="173" spans="1:7" s="89" customFormat="1" hidden="1">
      <c r="A173" s="351"/>
      <c r="B173" s="87"/>
      <c r="C173" s="87"/>
      <c r="D173" s="205"/>
      <c r="E173" s="87"/>
      <c r="F173" s="68">
        <f t="shared" si="3"/>
        <v>0</v>
      </c>
      <c r="G173" s="89" t="s">
        <v>196</v>
      </c>
    </row>
    <row r="174" spans="1:7" s="89" customFormat="1" hidden="1">
      <c r="A174" s="351"/>
      <c r="B174" s="87"/>
      <c r="C174" s="87"/>
      <c r="D174" s="205"/>
      <c r="E174" s="87"/>
      <c r="F174" s="68">
        <f t="shared" si="3"/>
        <v>0</v>
      </c>
      <c r="G174" s="89" t="s">
        <v>196</v>
      </c>
    </row>
    <row r="175" spans="1:7" s="89" customFormat="1" hidden="1">
      <c r="A175" s="351"/>
      <c r="B175" s="87"/>
      <c r="C175" s="87"/>
      <c r="D175" s="205"/>
      <c r="E175" s="87"/>
      <c r="F175" s="68">
        <f t="shared" si="3"/>
        <v>0</v>
      </c>
      <c r="G175" s="89" t="s">
        <v>196</v>
      </c>
    </row>
    <row r="176" spans="1:7" s="89" customFormat="1" hidden="1">
      <c r="A176" s="351"/>
      <c r="B176" s="87"/>
      <c r="C176" s="87"/>
      <c r="D176" s="205"/>
      <c r="E176" s="87"/>
      <c r="F176" s="68">
        <f t="shared" si="3"/>
        <v>0</v>
      </c>
      <c r="G176" s="89" t="s">
        <v>196</v>
      </c>
    </row>
    <row r="177" spans="1:7" s="89" customFormat="1" hidden="1">
      <c r="A177" s="351"/>
      <c r="B177" s="87"/>
      <c r="C177" s="87"/>
      <c r="D177" s="205"/>
      <c r="E177" s="87"/>
      <c r="F177" s="68">
        <f t="shared" si="3"/>
        <v>0</v>
      </c>
      <c r="G177" s="89" t="s">
        <v>196</v>
      </c>
    </row>
    <row r="178" spans="1:7" s="89" customFormat="1" hidden="1">
      <c r="A178" s="351"/>
      <c r="B178" s="87"/>
      <c r="C178" s="87"/>
      <c r="D178" s="205"/>
      <c r="E178" s="87"/>
      <c r="F178" s="68">
        <f t="shared" si="3"/>
        <v>0</v>
      </c>
      <c r="G178" s="89" t="s">
        <v>196</v>
      </c>
    </row>
    <row r="179" spans="1:7" s="89" customFormat="1" hidden="1">
      <c r="A179" s="351"/>
      <c r="B179" s="87"/>
      <c r="C179" s="87"/>
      <c r="D179" s="205"/>
      <c r="E179" s="87"/>
      <c r="F179" s="68">
        <f t="shared" si="3"/>
        <v>0</v>
      </c>
      <c r="G179" s="89" t="s">
        <v>196</v>
      </c>
    </row>
    <row r="180" spans="1:7" s="89" customFormat="1" hidden="1">
      <c r="A180" s="351"/>
      <c r="B180" s="87"/>
      <c r="C180" s="87"/>
      <c r="D180" s="205"/>
      <c r="E180" s="87"/>
      <c r="F180" s="68">
        <f t="shared" si="3"/>
        <v>0</v>
      </c>
      <c r="G180" s="89" t="s">
        <v>196</v>
      </c>
    </row>
    <row r="181" spans="1:7" s="89" customFormat="1" hidden="1">
      <c r="A181" s="351"/>
      <c r="B181" s="87"/>
      <c r="C181" s="87"/>
      <c r="D181" s="205"/>
      <c r="E181" s="87"/>
      <c r="F181" s="68">
        <f t="shared" si="3"/>
        <v>0</v>
      </c>
      <c r="G181" s="89" t="s">
        <v>196</v>
      </c>
    </row>
    <row r="182" spans="1:7" s="89" customFormat="1" hidden="1">
      <c r="A182" s="351"/>
      <c r="B182" s="87"/>
      <c r="C182" s="87"/>
      <c r="D182" s="205"/>
      <c r="E182" s="87"/>
      <c r="F182" s="68">
        <f t="shared" si="3"/>
        <v>0</v>
      </c>
      <c r="G182" s="89" t="s">
        <v>196</v>
      </c>
    </row>
    <row r="183" spans="1:7" s="89" customFormat="1" hidden="1">
      <c r="A183" s="351"/>
      <c r="B183" s="87"/>
      <c r="C183" s="87"/>
      <c r="D183" s="205"/>
      <c r="E183" s="87"/>
      <c r="F183" s="68">
        <f t="shared" si="3"/>
        <v>0</v>
      </c>
      <c r="G183" s="89" t="s">
        <v>196</v>
      </c>
    </row>
    <row r="184" spans="1:7" s="89" customFormat="1" hidden="1">
      <c r="A184" s="351"/>
      <c r="B184" s="87"/>
      <c r="C184" s="87"/>
      <c r="D184" s="205"/>
      <c r="E184" s="87"/>
      <c r="F184" s="68">
        <f t="shared" si="3"/>
        <v>0</v>
      </c>
      <c r="G184" s="89" t="s">
        <v>196</v>
      </c>
    </row>
    <row r="185" spans="1:7" s="89" customFormat="1" hidden="1">
      <c r="A185" s="351"/>
      <c r="B185" s="87"/>
      <c r="C185" s="87"/>
      <c r="D185" s="205"/>
      <c r="E185" s="87"/>
      <c r="F185" s="68">
        <f t="shared" si="3"/>
        <v>0</v>
      </c>
      <c r="G185" s="89" t="s">
        <v>196</v>
      </c>
    </row>
    <row r="186" spans="1:7" s="89" customFormat="1" hidden="1">
      <c r="A186" s="351"/>
      <c r="B186" s="87"/>
      <c r="C186" s="87"/>
      <c r="D186" s="205"/>
      <c r="E186" s="87"/>
      <c r="F186" s="68">
        <f t="shared" si="3"/>
        <v>0</v>
      </c>
      <c r="G186" s="89" t="s">
        <v>196</v>
      </c>
    </row>
    <row r="187" spans="1:7" s="89" customFormat="1" hidden="1">
      <c r="A187" s="351"/>
      <c r="B187" s="87"/>
      <c r="C187" s="87"/>
      <c r="D187" s="205"/>
      <c r="E187" s="87"/>
      <c r="F187" s="68">
        <f t="shared" si="3"/>
        <v>0</v>
      </c>
      <c r="G187" s="89" t="s">
        <v>196</v>
      </c>
    </row>
    <row r="188" spans="1:7" s="89" customFormat="1" hidden="1">
      <c r="A188" s="351"/>
      <c r="B188" s="87"/>
      <c r="C188" s="87"/>
      <c r="D188" s="205"/>
      <c r="E188" s="87"/>
      <c r="F188" s="68">
        <f t="shared" si="3"/>
        <v>0</v>
      </c>
      <c r="G188" s="89" t="s">
        <v>196</v>
      </c>
    </row>
    <row r="189" spans="1:7" s="89" customFormat="1" hidden="1">
      <c r="A189" s="351"/>
      <c r="B189" s="87"/>
      <c r="C189" s="87"/>
      <c r="D189" s="205"/>
      <c r="E189" s="87"/>
      <c r="F189" s="68">
        <f t="shared" si="3"/>
        <v>0</v>
      </c>
      <c r="G189" s="89" t="s">
        <v>196</v>
      </c>
    </row>
    <row r="190" spans="1:7" s="89" customFormat="1" hidden="1">
      <c r="A190" s="351"/>
      <c r="B190" s="87"/>
      <c r="C190" s="87"/>
      <c r="D190" s="205"/>
      <c r="E190" s="87"/>
      <c r="F190" s="68">
        <f t="shared" si="3"/>
        <v>0</v>
      </c>
      <c r="G190" s="89" t="s">
        <v>196</v>
      </c>
    </row>
    <row r="191" spans="1:7" s="89" customFormat="1" hidden="1">
      <c r="A191" s="351"/>
      <c r="B191" s="87"/>
      <c r="C191" s="87"/>
      <c r="D191" s="205"/>
      <c r="E191" s="87"/>
      <c r="F191" s="68">
        <f t="shared" si="3"/>
        <v>0</v>
      </c>
      <c r="G191" s="89" t="s">
        <v>196</v>
      </c>
    </row>
    <row r="192" spans="1:7" s="89" customFormat="1" hidden="1">
      <c r="A192" s="351"/>
      <c r="B192" s="87"/>
      <c r="C192" s="87"/>
      <c r="D192" s="205"/>
      <c r="E192" s="87"/>
      <c r="F192" s="68">
        <f t="shared" si="3"/>
        <v>0</v>
      </c>
      <c r="G192" s="89" t="s">
        <v>196</v>
      </c>
    </row>
    <row r="193" spans="1:7" s="89" customFormat="1" hidden="1">
      <c r="A193" s="351"/>
      <c r="B193" s="87"/>
      <c r="C193" s="87"/>
      <c r="D193" s="205"/>
      <c r="E193" s="87"/>
      <c r="F193" s="68">
        <f t="shared" si="3"/>
        <v>0</v>
      </c>
      <c r="G193" s="89" t="s">
        <v>196</v>
      </c>
    </row>
    <row r="194" spans="1:7" s="89" customFormat="1" hidden="1">
      <c r="A194" s="351"/>
      <c r="B194" s="87"/>
      <c r="C194" s="87"/>
      <c r="D194" s="205"/>
      <c r="E194" s="87"/>
      <c r="F194" s="68">
        <f t="shared" si="3"/>
        <v>0</v>
      </c>
      <c r="G194" s="89" t="s">
        <v>196</v>
      </c>
    </row>
    <row r="195" spans="1:7" s="89" customFormat="1" hidden="1">
      <c r="A195" s="351"/>
      <c r="B195" s="87"/>
      <c r="C195" s="87"/>
      <c r="D195" s="205"/>
      <c r="E195" s="87"/>
      <c r="F195" s="68">
        <f t="shared" si="3"/>
        <v>0</v>
      </c>
      <c r="G195" s="89" t="s">
        <v>196</v>
      </c>
    </row>
    <row r="196" spans="1:7" s="89" customFormat="1" hidden="1">
      <c r="A196" s="351"/>
      <c r="B196" s="87"/>
      <c r="C196" s="87"/>
      <c r="D196" s="205"/>
      <c r="E196" s="87"/>
      <c r="F196" s="68">
        <f t="shared" si="3"/>
        <v>0</v>
      </c>
      <c r="G196" s="89" t="s">
        <v>196</v>
      </c>
    </row>
    <row r="197" spans="1:7" s="89" customFormat="1" hidden="1">
      <c r="A197" s="351"/>
      <c r="B197" s="87"/>
      <c r="C197" s="87"/>
      <c r="D197" s="205"/>
      <c r="E197" s="87"/>
      <c r="F197" s="68">
        <f t="shared" si="3"/>
        <v>0</v>
      </c>
      <c r="G197" s="89" t="s">
        <v>196</v>
      </c>
    </row>
    <row r="198" spans="1:7" s="89" customFormat="1" hidden="1">
      <c r="A198" s="351"/>
      <c r="B198" s="87"/>
      <c r="C198" s="87"/>
      <c r="D198" s="205"/>
      <c r="E198" s="87"/>
      <c r="F198" s="68">
        <f t="shared" si="3"/>
        <v>0</v>
      </c>
      <c r="G198" s="89" t="s">
        <v>196</v>
      </c>
    </row>
    <row r="199" spans="1:7" s="89" customFormat="1" hidden="1">
      <c r="A199" s="351"/>
      <c r="B199" s="87"/>
      <c r="C199" s="87"/>
      <c r="D199" s="205"/>
      <c r="E199" s="87"/>
      <c r="F199" s="68">
        <f t="shared" si="3"/>
        <v>0</v>
      </c>
      <c r="G199" s="89" t="s">
        <v>196</v>
      </c>
    </row>
    <row r="200" spans="1:7" s="89" customFormat="1" hidden="1">
      <c r="A200" s="351"/>
      <c r="B200" s="87"/>
      <c r="C200" s="87"/>
      <c r="D200" s="205"/>
      <c r="E200" s="87"/>
      <c r="F200" s="68">
        <f t="shared" si="3"/>
        <v>0</v>
      </c>
      <c r="G200" s="89" t="s">
        <v>196</v>
      </c>
    </row>
    <row r="201" spans="1:7" s="89" customFormat="1" hidden="1">
      <c r="A201" s="351"/>
      <c r="B201" s="87"/>
      <c r="C201" s="87"/>
      <c r="D201" s="205"/>
      <c r="E201" s="87"/>
      <c r="F201" s="68">
        <f t="shared" si="3"/>
        <v>0</v>
      </c>
      <c r="G201" s="89" t="s">
        <v>196</v>
      </c>
    </row>
    <row r="202" spans="1:7" s="89" customFormat="1" hidden="1">
      <c r="A202" s="351"/>
      <c r="B202" s="87"/>
      <c r="C202" s="87"/>
      <c r="D202" s="205"/>
      <c r="E202" s="87"/>
      <c r="F202" s="68">
        <f t="shared" si="3"/>
        <v>0</v>
      </c>
      <c r="G202" s="89" t="s">
        <v>196</v>
      </c>
    </row>
    <row r="203" spans="1:7" s="89" customFormat="1" hidden="1">
      <c r="A203" s="351"/>
      <c r="B203" s="87"/>
      <c r="C203" s="87"/>
      <c r="D203" s="205"/>
      <c r="E203" s="87"/>
      <c r="F203" s="68">
        <f t="shared" si="3"/>
        <v>0</v>
      </c>
      <c r="G203" s="89" t="s">
        <v>196</v>
      </c>
    </row>
    <row r="204" spans="1:7" s="89" customFormat="1" hidden="1">
      <c r="A204" s="351"/>
      <c r="B204" s="87"/>
      <c r="C204" s="87"/>
      <c r="D204" s="205"/>
      <c r="E204" s="87"/>
      <c r="F204" s="68">
        <f t="shared" si="3"/>
        <v>0</v>
      </c>
      <c r="G204" s="89" t="s">
        <v>196</v>
      </c>
    </row>
    <row r="205" spans="1:7" s="89" customFormat="1" hidden="1">
      <c r="A205" s="351"/>
      <c r="B205" s="87"/>
      <c r="C205" s="87"/>
      <c r="D205" s="205"/>
      <c r="E205" s="87"/>
      <c r="F205" s="68">
        <f t="shared" si="3"/>
        <v>0</v>
      </c>
      <c r="G205" s="89" t="s">
        <v>196</v>
      </c>
    </row>
    <row r="206" spans="1:7" s="89" customFormat="1" hidden="1">
      <c r="A206" s="351"/>
      <c r="B206" s="87"/>
      <c r="C206" s="87"/>
      <c r="D206" s="205"/>
      <c r="E206" s="87"/>
      <c r="F206" s="68">
        <f t="shared" si="3"/>
        <v>0</v>
      </c>
      <c r="G206" s="89" t="s">
        <v>196</v>
      </c>
    </row>
    <row r="207" spans="1:7" s="89" customFormat="1" hidden="1">
      <c r="A207" s="351"/>
      <c r="B207" s="87"/>
      <c r="C207" s="87"/>
      <c r="D207" s="205"/>
      <c r="E207" s="87"/>
      <c r="F207" s="68">
        <f t="shared" si="3"/>
        <v>0</v>
      </c>
      <c r="G207" s="89" t="s">
        <v>196</v>
      </c>
    </row>
    <row r="208" spans="1:7" s="89" customFormat="1" hidden="1">
      <c r="A208" s="351"/>
      <c r="B208" s="87"/>
      <c r="C208" s="87"/>
      <c r="D208" s="205"/>
      <c r="E208" s="87"/>
      <c r="F208" s="68">
        <f t="shared" si="3"/>
        <v>0</v>
      </c>
      <c r="G208" s="89" t="s">
        <v>196</v>
      </c>
    </row>
    <row r="209" spans="1:7" s="89" customFormat="1" hidden="1">
      <c r="A209" s="351"/>
      <c r="B209" s="87"/>
      <c r="C209" s="87"/>
      <c r="D209" s="205"/>
      <c r="E209" s="87"/>
      <c r="F209" s="68">
        <f t="shared" si="3"/>
        <v>0</v>
      </c>
      <c r="G209" s="89" t="s">
        <v>196</v>
      </c>
    </row>
    <row r="210" spans="1:7" s="89" customFormat="1" hidden="1">
      <c r="A210" s="351"/>
      <c r="B210" s="87"/>
      <c r="C210" s="87"/>
      <c r="D210" s="205"/>
      <c r="E210" s="87"/>
      <c r="F210" s="68">
        <f t="shared" si="3"/>
        <v>0</v>
      </c>
      <c r="G210" s="89" t="s">
        <v>196</v>
      </c>
    </row>
    <row r="211" spans="1:7" s="89" customFormat="1" hidden="1">
      <c r="A211" s="351"/>
      <c r="B211" s="87"/>
      <c r="C211" s="87"/>
      <c r="D211" s="205"/>
      <c r="E211" s="87"/>
      <c r="F211" s="68">
        <f t="shared" si="3"/>
        <v>0</v>
      </c>
      <c r="G211" s="89" t="s">
        <v>196</v>
      </c>
    </row>
    <row r="212" spans="1:7" s="89" customFormat="1" hidden="1">
      <c r="A212" s="351"/>
      <c r="B212" s="87"/>
      <c r="C212" s="87"/>
      <c r="D212" s="205"/>
      <c r="E212" s="87"/>
      <c r="F212" s="68">
        <f t="shared" si="3"/>
        <v>0</v>
      </c>
      <c r="G212" s="89" t="s">
        <v>196</v>
      </c>
    </row>
    <row r="213" spans="1:7" s="89" customFormat="1" hidden="1">
      <c r="A213" s="351"/>
      <c r="B213" s="87"/>
      <c r="C213" s="87"/>
      <c r="D213" s="205"/>
      <c r="E213" s="87"/>
      <c r="F213" s="68">
        <f t="shared" si="3"/>
        <v>0</v>
      </c>
      <c r="G213" s="89" t="s">
        <v>196</v>
      </c>
    </row>
    <row r="214" spans="1:7" s="89" customFormat="1" hidden="1">
      <c r="A214" s="351"/>
      <c r="B214" s="87"/>
      <c r="C214" s="87"/>
      <c r="D214" s="205"/>
      <c r="E214" s="87"/>
      <c r="F214" s="68">
        <f t="shared" si="3"/>
        <v>0</v>
      </c>
      <c r="G214" s="89" t="s">
        <v>196</v>
      </c>
    </row>
    <row r="215" spans="1:7" s="89" customFormat="1" hidden="1">
      <c r="A215" s="351"/>
      <c r="B215" s="87"/>
      <c r="C215" s="87"/>
      <c r="D215" s="205"/>
      <c r="E215" s="87"/>
      <c r="F215" s="68">
        <f t="shared" si="3"/>
        <v>0</v>
      </c>
      <c r="G215" s="89" t="s">
        <v>196</v>
      </c>
    </row>
    <row r="216" spans="1:7" s="89" customFormat="1" hidden="1">
      <c r="A216" s="351"/>
      <c r="B216" s="87"/>
      <c r="C216" s="87"/>
      <c r="D216" s="205"/>
      <c r="E216" s="87"/>
      <c r="F216" s="68">
        <f t="shared" si="3"/>
        <v>0</v>
      </c>
      <c r="G216" s="89" t="s">
        <v>196</v>
      </c>
    </row>
    <row r="217" spans="1:7" s="89" customFormat="1" hidden="1">
      <c r="A217" s="351"/>
      <c r="B217" s="87"/>
      <c r="C217" s="87"/>
      <c r="D217" s="205"/>
      <c r="E217" s="87"/>
      <c r="F217" s="68">
        <f t="shared" si="3"/>
        <v>0</v>
      </c>
      <c r="G217" s="89" t="s">
        <v>196</v>
      </c>
    </row>
    <row r="218" spans="1:7" s="89" customFormat="1" hidden="1">
      <c r="A218" s="351"/>
      <c r="B218" s="87"/>
      <c r="C218" s="87"/>
      <c r="D218" s="205"/>
      <c r="E218" s="87"/>
      <c r="F218" s="68">
        <f t="shared" si="3"/>
        <v>0</v>
      </c>
      <c r="G218" s="89" t="s">
        <v>196</v>
      </c>
    </row>
    <row r="219" spans="1:7" s="89" customFormat="1" hidden="1">
      <c r="A219" s="351"/>
      <c r="B219" s="87"/>
      <c r="C219" s="87"/>
      <c r="D219" s="205"/>
      <c r="E219" s="87"/>
      <c r="F219" s="68">
        <f t="shared" si="3"/>
        <v>0</v>
      </c>
      <c r="G219" s="89" t="s">
        <v>196</v>
      </c>
    </row>
    <row r="220" spans="1:7" s="89" customFormat="1" hidden="1">
      <c r="A220" s="351"/>
      <c r="B220" s="87"/>
      <c r="C220" s="87"/>
      <c r="D220" s="205"/>
      <c r="E220" s="87"/>
      <c r="F220" s="68">
        <f t="shared" si="3"/>
        <v>0</v>
      </c>
      <c r="G220" s="89" t="s">
        <v>196</v>
      </c>
    </row>
    <row r="221" spans="1:7" s="89" customFormat="1" hidden="1">
      <c r="A221" s="351"/>
      <c r="B221" s="87"/>
      <c r="C221" s="87"/>
      <c r="D221" s="205"/>
      <c r="E221" s="87"/>
      <c r="F221" s="68">
        <f t="shared" si="3"/>
        <v>0</v>
      </c>
      <c r="G221" s="89" t="s">
        <v>196</v>
      </c>
    </row>
    <row r="222" spans="1:7" s="89" customFormat="1" hidden="1">
      <c r="A222" s="351"/>
      <c r="B222" s="87"/>
      <c r="C222" s="87"/>
      <c r="D222" s="205"/>
      <c r="E222" s="87"/>
      <c r="F222" s="68">
        <f t="shared" si="3"/>
        <v>0</v>
      </c>
      <c r="G222" s="89" t="s">
        <v>196</v>
      </c>
    </row>
    <row r="223" spans="1:7" s="89" customFormat="1" hidden="1">
      <c r="A223" s="351"/>
      <c r="B223" s="87"/>
      <c r="C223" s="87"/>
      <c r="D223" s="205"/>
      <c r="E223" s="87"/>
      <c r="F223" s="68">
        <f t="shared" si="3"/>
        <v>0</v>
      </c>
      <c r="G223" s="89" t="s">
        <v>196</v>
      </c>
    </row>
    <row r="224" spans="1:7" s="89" customFormat="1" hidden="1">
      <c r="A224" s="351"/>
      <c r="B224" s="87"/>
      <c r="C224" s="87"/>
      <c r="D224" s="205"/>
      <c r="E224" s="87"/>
      <c r="F224" s="68">
        <f t="shared" si="3"/>
        <v>0</v>
      </c>
      <c r="G224" s="89" t="s">
        <v>196</v>
      </c>
    </row>
    <row r="225" spans="1:7" s="89" customFormat="1" hidden="1">
      <c r="A225" s="351"/>
      <c r="B225" s="87"/>
      <c r="C225" s="87"/>
      <c r="D225" s="205"/>
      <c r="E225" s="87"/>
      <c r="F225" s="68">
        <f t="shared" si="3"/>
        <v>0</v>
      </c>
      <c r="G225" s="89" t="s">
        <v>196</v>
      </c>
    </row>
    <row r="226" spans="1:7" s="89" customFormat="1" hidden="1">
      <c r="A226" s="351"/>
      <c r="B226" s="87"/>
      <c r="C226" s="87"/>
      <c r="D226" s="205"/>
      <c r="E226" s="87"/>
      <c r="F226" s="68">
        <f t="shared" si="3"/>
        <v>0</v>
      </c>
      <c r="G226" s="89" t="s">
        <v>196</v>
      </c>
    </row>
    <row r="227" spans="1:7" s="89" customFormat="1" hidden="1">
      <c r="A227" s="351"/>
      <c r="B227" s="87"/>
      <c r="C227" s="87"/>
      <c r="D227" s="205"/>
      <c r="E227" s="87"/>
      <c r="F227" s="68">
        <f t="shared" si="3"/>
        <v>0</v>
      </c>
      <c r="G227" s="89" t="s">
        <v>196</v>
      </c>
    </row>
    <row r="228" spans="1:7" s="89" customFormat="1" hidden="1">
      <c r="A228" s="351"/>
      <c r="B228" s="87"/>
      <c r="C228" s="87"/>
      <c r="D228" s="205"/>
      <c r="E228" s="87"/>
      <c r="F228" s="68">
        <f t="shared" si="3"/>
        <v>0</v>
      </c>
      <c r="G228" s="89" t="s">
        <v>196</v>
      </c>
    </row>
    <row r="229" spans="1:7" s="89" customFormat="1" hidden="1">
      <c r="A229" s="351"/>
      <c r="B229" s="87"/>
      <c r="C229" s="87"/>
      <c r="D229" s="205"/>
      <c r="E229" s="87"/>
      <c r="F229" s="68">
        <f t="shared" si="3"/>
        <v>0</v>
      </c>
      <c r="G229" s="89" t="s">
        <v>196</v>
      </c>
    </row>
    <row r="230" spans="1:7" s="89" customFormat="1" hidden="1">
      <c r="A230" s="351"/>
      <c r="B230" s="87"/>
      <c r="C230" s="87"/>
      <c r="D230" s="205"/>
      <c r="E230" s="87"/>
      <c r="F230" s="68">
        <f t="shared" si="3"/>
        <v>0</v>
      </c>
      <c r="G230" s="89" t="s">
        <v>196</v>
      </c>
    </row>
    <row r="231" spans="1:7" s="89" customFormat="1" hidden="1">
      <c r="A231" s="351"/>
      <c r="B231" s="87"/>
      <c r="C231" s="87"/>
      <c r="D231" s="205"/>
      <c r="E231" s="87"/>
      <c r="F231" s="68">
        <f t="shared" si="3"/>
        <v>0</v>
      </c>
      <c r="G231" s="89" t="s">
        <v>196</v>
      </c>
    </row>
    <row r="232" spans="1:7" s="89" customFormat="1" hidden="1">
      <c r="A232" s="351"/>
      <c r="B232" s="87"/>
      <c r="C232" s="87"/>
      <c r="D232" s="205"/>
      <c r="E232" s="87"/>
      <c r="F232" s="68">
        <f t="shared" si="3"/>
        <v>0</v>
      </c>
      <c r="G232" s="89" t="s">
        <v>196</v>
      </c>
    </row>
    <row r="233" spans="1:7" s="89" customFormat="1" hidden="1">
      <c r="A233" s="351"/>
      <c r="B233" s="87"/>
      <c r="C233" s="87"/>
      <c r="D233" s="205"/>
      <c r="E233" s="87"/>
      <c r="F233" s="68">
        <f t="shared" si="3"/>
        <v>0</v>
      </c>
      <c r="G233" s="89" t="s">
        <v>196</v>
      </c>
    </row>
    <row r="234" spans="1:7" s="89" customFormat="1" hidden="1">
      <c r="A234" s="351"/>
      <c r="B234" s="87"/>
      <c r="C234" s="87"/>
      <c r="D234" s="205"/>
      <c r="E234" s="87"/>
      <c r="F234" s="68">
        <f t="shared" si="3"/>
        <v>0</v>
      </c>
      <c r="G234" s="89" t="s">
        <v>196</v>
      </c>
    </row>
    <row r="235" spans="1:7" s="89" customFormat="1" hidden="1">
      <c r="A235" s="351"/>
      <c r="B235" s="87"/>
      <c r="C235" s="87"/>
      <c r="D235" s="205"/>
      <c r="E235" s="87"/>
      <c r="F235" s="68">
        <f t="shared" si="3"/>
        <v>0</v>
      </c>
      <c r="G235" s="89" t="s">
        <v>196</v>
      </c>
    </row>
    <row r="236" spans="1:7" s="89" customFormat="1" hidden="1">
      <c r="A236" s="351"/>
      <c r="B236" s="87"/>
      <c r="C236" s="87"/>
      <c r="D236" s="205"/>
      <c r="E236" s="87"/>
      <c r="F236" s="68">
        <f t="shared" si="3"/>
        <v>0</v>
      </c>
      <c r="G236" s="89" t="s">
        <v>196</v>
      </c>
    </row>
    <row r="237" spans="1:7" s="89" customFormat="1" hidden="1">
      <c r="A237" s="351"/>
      <c r="B237" s="87"/>
      <c r="C237" s="87"/>
      <c r="D237" s="205"/>
      <c r="E237" s="87"/>
      <c r="F237" s="68">
        <f t="shared" si="3"/>
        <v>0</v>
      </c>
      <c r="G237" s="89" t="s">
        <v>196</v>
      </c>
    </row>
    <row r="238" spans="1:7" s="89" customFormat="1" hidden="1">
      <c r="A238" s="351"/>
      <c r="B238" s="87"/>
      <c r="C238" s="87"/>
      <c r="D238" s="205"/>
      <c r="E238" s="87"/>
      <c r="F238" s="68">
        <f t="shared" si="3"/>
        <v>0</v>
      </c>
      <c r="G238" s="89" t="s">
        <v>196</v>
      </c>
    </row>
    <row r="239" spans="1:7" s="89" customFormat="1" hidden="1">
      <c r="A239" s="351"/>
      <c r="B239" s="87"/>
      <c r="C239" s="87"/>
      <c r="D239" s="205"/>
      <c r="E239" s="87"/>
      <c r="F239" s="68">
        <f t="shared" si="3"/>
        <v>0</v>
      </c>
      <c r="G239" s="89" t="s">
        <v>196</v>
      </c>
    </row>
    <row r="240" spans="1:7" s="89" customFormat="1" hidden="1">
      <c r="A240" s="351"/>
      <c r="B240" s="87"/>
      <c r="C240" s="87"/>
      <c r="D240" s="205"/>
      <c r="E240" s="87"/>
      <c r="F240" s="68">
        <f t="shared" si="3"/>
        <v>0</v>
      </c>
      <c r="G240" s="89" t="s">
        <v>196</v>
      </c>
    </row>
    <row r="241" spans="1:7" s="89" customFormat="1" hidden="1">
      <c r="A241" s="351"/>
      <c r="B241" s="87"/>
      <c r="C241" s="87"/>
      <c r="D241" s="205"/>
      <c r="E241" s="87"/>
      <c r="F241" s="68">
        <f t="shared" si="3"/>
        <v>0</v>
      </c>
      <c r="G241" s="89" t="s">
        <v>196</v>
      </c>
    </row>
    <row r="242" spans="1:7" s="89" customFormat="1" hidden="1">
      <c r="A242" s="351"/>
      <c r="B242" s="87"/>
      <c r="C242" s="87"/>
      <c r="D242" s="205"/>
      <c r="E242" s="87"/>
      <c r="F242" s="68">
        <f t="shared" si="3"/>
        <v>0</v>
      </c>
      <c r="G242" s="89" t="s">
        <v>196</v>
      </c>
    </row>
    <row r="243" spans="1:7" s="89" customFormat="1" hidden="1">
      <c r="A243" s="351"/>
      <c r="B243" s="87"/>
      <c r="C243" s="87"/>
      <c r="D243" s="205"/>
      <c r="E243" s="87"/>
      <c r="F243" s="68">
        <f t="shared" si="3"/>
        <v>0</v>
      </c>
      <c r="G243" s="89" t="s">
        <v>196</v>
      </c>
    </row>
    <row r="244" spans="1:7" s="89" customFormat="1" hidden="1">
      <c r="A244" s="351"/>
      <c r="B244" s="87"/>
      <c r="C244" s="87"/>
      <c r="D244" s="205"/>
      <c r="E244" s="87"/>
      <c r="F244" s="68">
        <f t="shared" si="3"/>
        <v>0</v>
      </c>
      <c r="G244" s="89" t="s">
        <v>196</v>
      </c>
    </row>
    <row r="245" spans="1:7" s="89" customFormat="1" hidden="1">
      <c r="A245" s="351"/>
      <c r="B245" s="87"/>
      <c r="C245" s="87"/>
      <c r="D245" s="205"/>
      <c r="E245" s="87"/>
      <c r="F245" s="68">
        <f t="shared" si="3"/>
        <v>0</v>
      </c>
      <c r="G245" s="89" t="s">
        <v>196</v>
      </c>
    </row>
    <row r="246" spans="1:7" s="89" customFormat="1" hidden="1">
      <c r="A246" s="351"/>
      <c r="B246" s="87"/>
      <c r="C246" s="87"/>
      <c r="D246" s="205"/>
      <c r="E246" s="87"/>
      <c r="F246" s="68">
        <f t="shared" si="3"/>
        <v>0</v>
      </c>
      <c r="G246" s="89" t="s">
        <v>196</v>
      </c>
    </row>
    <row r="247" spans="1:7" s="89" customFormat="1" hidden="1">
      <c r="A247" s="351"/>
      <c r="B247" s="87"/>
      <c r="C247" s="87"/>
      <c r="D247" s="205"/>
      <c r="E247" s="87"/>
      <c r="F247" s="68">
        <f t="shared" si="3"/>
        <v>0</v>
      </c>
      <c r="G247" s="89" t="s">
        <v>196</v>
      </c>
    </row>
    <row r="248" spans="1:7" s="89" customFormat="1" hidden="1">
      <c r="A248" s="351"/>
      <c r="B248" s="87"/>
      <c r="C248" s="87"/>
      <c r="D248" s="205"/>
      <c r="E248" s="87"/>
      <c r="F248" s="68">
        <f t="shared" si="3"/>
        <v>0</v>
      </c>
      <c r="G248" s="89" t="s">
        <v>196</v>
      </c>
    </row>
    <row r="249" spans="1:7" s="89" customFormat="1" hidden="1">
      <c r="A249" s="351"/>
      <c r="B249" s="87"/>
      <c r="C249" s="87"/>
      <c r="D249" s="205"/>
      <c r="E249" s="87"/>
      <c r="F249" s="68">
        <f t="shared" si="3"/>
        <v>0</v>
      </c>
      <c r="G249" s="89" t="s">
        <v>196</v>
      </c>
    </row>
    <row r="250" spans="1:7" s="89" customFormat="1" hidden="1">
      <c r="A250" s="351"/>
      <c r="B250" s="87"/>
      <c r="C250" s="87"/>
      <c r="D250" s="205"/>
      <c r="E250" s="87"/>
      <c r="F250" s="68">
        <f t="shared" si="3"/>
        <v>0</v>
      </c>
      <c r="G250" s="89" t="s">
        <v>196</v>
      </c>
    </row>
    <row r="251" spans="1:7" s="89" customFormat="1" hidden="1">
      <c r="A251" s="351"/>
      <c r="B251" s="87"/>
      <c r="C251" s="87"/>
      <c r="D251" s="205"/>
      <c r="E251" s="87"/>
      <c r="F251" s="68">
        <f t="shared" si="3"/>
        <v>0</v>
      </c>
      <c r="G251" s="89" t="s">
        <v>196</v>
      </c>
    </row>
    <row r="252" spans="1:7" s="89" customFormat="1" hidden="1">
      <c r="A252" s="351"/>
      <c r="B252" s="87"/>
      <c r="C252" s="87"/>
      <c r="D252" s="205"/>
      <c r="E252" s="87"/>
      <c r="F252" s="68">
        <f t="shared" si="3"/>
        <v>0</v>
      </c>
      <c r="G252" s="89" t="s">
        <v>196</v>
      </c>
    </row>
    <row r="253" spans="1:7" s="89" customFormat="1" hidden="1">
      <c r="A253" s="351"/>
      <c r="B253" s="87"/>
      <c r="C253" s="87"/>
      <c r="D253" s="205"/>
      <c r="E253" s="87"/>
      <c r="F253" s="68">
        <f t="shared" si="3"/>
        <v>0</v>
      </c>
      <c r="G253" s="89" t="s">
        <v>196</v>
      </c>
    </row>
    <row r="254" spans="1:7" s="89" customFormat="1" hidden="1">
      <c r="A254" s="351"/>
      <c r="B254" s="87"/>
      <c r="C254" s="87"/>
      <c r="D254" s="205"/>
      <c r="E254" s="87"/>
      <c r="F254" s="68">
        <f t="shared" si="3"/>
        <v>0</v>
      </c>
      <c r="G254" s="89" t="s">
        <v>196</v>
      </c>
    </row>
    <row r="255" spans="1:7" s="89" customFormat="1" hidden="1">
      <c r="A255" s="351"/>
      <c r="B255" s="87"/>
      <c r="C255" s="87"/>
      <c r="D255" s="205"/>
      <c r="E255" s="87"/>
      <c r="F255" s="68">
        <f t="shared" si="3"/>
        <v>0</v>
      </c>
      <c r="G255" s="89" t="s">
        <v>196</v>
      </c>
    </row>
    <row r="256" spans="1:7" s="89" customFormat="1" hidden="1">
      <c r="A256" s="351"/>
      <c r="B256" s="87"/>
      <c r="C256" s="87"/>
      <c r="D256" s="205"/>
      <c r="E256" s="87"/>
      <c r="F256" s="68">
        <f t="shared" si="3"/>
        <v>0</v>
      </c>
      <c r="G256" s="89" t="s">
        <v>196</v>
      </c>
    </row>
    <row r="257" spans="1:9" s="89" customFormat="1" hidden="1">
      <c r="A257" s="351"/>
      <c r="B257" s="87"/>
      <c r="C257" s="87"/>
      <c r="D257" s="205"/>
      <c r="E257" s="87"/>
      <c r="F257" s="68">
        <f t="shared" si="3"/>
        <v>0</v>
      </c>
      <c r="G257" s="89" t="s">
        <v>196</v>
      </c>
    </row>
    <row r="258" spans="1:9" s="89" customFormat="1" hidden="1">
      <c r="A258" s="351"/>
      <c r="B258" s="87"/>
      <c r="C258" s="87"/>
      <c r="D258" s="205"/>
      <c r="E258" s="87"/>
      <c r="F258" s="68">
        <f t="shared" si="3"/>
        <v>0</v>
      </c>
      <c r="G258" s="89" t="s">
        <v>196</v>
      </c>
    </row>
    <row r="259" spans="1:9" s="89" customFormat="1" hidden="1">
      <c r="A259" s="351"/>
      <c r="B259" s="87"/>
      <c r="C259" s="87"/>
      <c r="D259" s="205"/>
      <c r="E259" s="87"/>
      <c r="F259" s="68">
        <f t="shared" si="3"/>
        <v>0</v>
      </c>
      <c r="G259" s="89" t="s">
        <v>196</v>
      </c>
    </row>
    <row r="260" spans="1:9" s="89" customFormat="1" hidden="1">
      <c r="A260" s="351"/>
      <c r="B260" s="87"/>
      <c r="C260" s="87"/>
      <c r="D260" s="205"/>
      <c r="E260" s="87"/>
      <c r="F260" s="68">
        <f t="shared" si="3"/>
        <v>0</v>
      </c>
      <c r="G260" s="89" t="s">
        <v>196</v>
      </c>
    </row>
    <row r="261" spans="1:9" s="89" customFormat="1" hidden="1">
      <c r="A261" s="351"/>
      <c r="B261" s="87"/>
      <c r="C261" s="87"/>
      <c r="D261" s="205"/>
      <c r="E261" s="87"/>
      <c r="F261" s="68">
        <f t="shared" si="3"/>
        <v>0</v>
      </c>
      <c r="G261" s="89" t="s">
        <v>196</v>
      </c>
    </row>
    <row r="262" spans="1:9" s="89" customFormat="1" hidden="1">
      <c r="A262" s="351"/>
      <c r="B262" s="87"/>
      <c r="C262" s="87"/>
      <c r="D262" s="205"/>
      <c r="E262" s="87"/>
      <c r="F262" s="68">
        <f t="shared" si="3"/>
        <v>0</v>
      </c>
      <c r="G262" s="89" t="s">
        <v>196</v>
      </c>
    </row>
    <row r="263" spans="1:9" s="89" customFormat="1" hidden="1">
      <c r="A263" s="351"/>
      <c r="B263" s="87"/>
      <c r="C263" s="87"/>
      <c r="D263" s="205"/>
      <c r="E263" s="87"/>
      <c r="F263" s="68">
        <f t="shared" si="3"/>
        <v>0</v>
      </c>
      <c r="G263" s="89" t="s">
        <v>196</v>
      </c>
    </row>
    <row r="264" spans="1:9" s="89" customFormat="1" hidden="1">
      <c r="A264" s="351"/>
      <c r="B264" s="87"/>
      <c r="C264" s="87"/>
      <c r="D264" s="205"/>
      <c r="E264" s="87"/>
      <c r="F264" s="68">
        <f t="shared" si="3"/>
        <v>0</v>
      </c>
      <c r="G264" s="89" t="s">
        <v>196</v>
      </c>
    </row>
    <row r="265" spans="1:9" s="89" customFormat="1" hidden="1">
      <c r="A265" s="351"/>
      <c r="B265" s="87"/>
      <c r="C265" s="87"/>
      <c r="D265" s="205"/>
      <c r="E265" s="87"/>
      <c r="F265" s="68">
        <f t="shared" si="3"/>
        <v>0</v>
      </c>
      <c r="G265" s="89" t="s">
        <v>196</v>
      </c>
    </row>
    <row r="266" spans="1:9" s="89" customFormat="1" hidden="1">
      <c r="A266" s="351"/>
      <c r="B266" s="87"/>
      <c r="C266" s="87"/>
      <c r="D266" s="205"/>
      <c r="E266" s="87"/>
      <c r="F266" s="68">
        <f t="shared" si="3"/>
        <v>0</v>
      </c>
      <c r="G266" s="89" t="s">
        <v>196</v>
      </c>
    </row>
    <row r="267" spans="1:9" s="89" customFormat="1">
      <c r="A267" s="351" t="s">
        <v>272</v>
      </c>
      <c r="B267" s="87">
        <v>3</v>
      </c>
      <c r="C267" s="87" t="s">
        <v>319</v>
      </c>
      <c r="D267" s="205">
        <f t="shared" ref="D267" ca="1" si="4">RAND()*400000</f>
        <v>291431.56778466329</v>
      </c>
      <c r="E267" s="87">
        <v>7</v>
      </c>
      <c r="F267" s="215">
        <f ca="1">ROUND(+B267*D267*E267,2)</f>
        <v>6120062.9199999999</v>
      </c>
      <c r="G267" s="89" t="s">
        <v>196</v>
      </c>
    </row>
    <row r="268" spans="1:9" s="89" customFormat="1">
      <c r="A268" s="351"/>
      <c r="B268" s="78"/>
      <c r="C268" s="78"/>
      <c r="D268" s="164"/>
      <c r="E268" s="169" t="s">
        <v>197</v>
      </c>
      <c r="F268" s="68">
        <f ca="1">ROUND(SUBTOTAL(109,F137:F267),2)</f>
        <v>22885047.149999999</v>
      </c>
      <c r="G268" s="89" t="s">
        <v>196</v>
      </c>
      <c r="I268" s="349" t="s">
        <v>210</v>
      </c>
    </row>
    <row r="269" spans="1:9">
      <c r="F269" s="217"/>
      <c r="G269" s="89" t="s">
        <v>198</v>
      </c>
    </row>
    <row r="270" spans="1:9">
      <c r="C270" s="483" t="str">
        <f>"Total "&amp;B2</f>
        <v>Total GRANT EXCLUSIVE LINE ITEM</v>
      </c>
      <c r="D270" s="483"/>
      <c r="E270" s="483"/>
      <c r="F270" s="68">
        <f ca="1">+F268+F136</f>
        <v>44694805.259999998</v>
      </c>
      <c r="G270" s="89" t="s">
        <v>198</v>
      </c>
      <c r="I270" s="121" t="s">
        <v>200</v>
      </c>
    </row>
    <row r="271" spans="1:9" s="89" customFormat="1">
      <c r="A271" s="182"/>
      <c r="B271" s="78"/>
      <c r="C271" s="78"/>
      <c r="D271" s="78"/>
      <c r="E271" s="78"/>
      <c r="F271" s="110"/>
      <c r="G271" s="89" t="s">
        <v>198</v>
      </c>
    </row>
    <row r="272" spans="1:9" s="89" customFormat="1">
      <c r="A272" s="185" t="str">
        <f>B2&amp;" Narrative (State):"</f>
        <v>GRANT EXCLUSIVE LINE ITEM Narrative (State):</v>
      </c>
      <c r="B272" s="95"/>
      <c r="C272" s="95"/>
      <c r="D272" s="95"/>
      <c r="E272" s="95"/>
      <c r="F272" s="96"/>
      <c r="G272" s="89" t="s">
        <v>193</v>
      </c>
      <c r="I272" s="122" t="s">
        <v>202</v>
      </c>
    </row>
    <row r="273" spans="1:17" s="89" customFormat="1" ht="45" customHeight="1">
      <c r="A273" s="477" t="s">
        <v>322</v>
      </c>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GRANT EXCLUSIVE LINE ITEM Narrative (Non-State) i.e. Match or Other Funding</v>
      </c>
      <c r="B275" s="99"/>
      <c r="C275" s="99"/>
      <c r="D275" s="99"/>
      <c r="E275" s="99"/>
      <c r="F275" s="100"/>
      <c r="G275" s="89" t="s">
        <v>196</v>
      </c>
      <c r="I275" s="122" t="s">
        <v>202</v>
      </c>
    </row>
    <row r="276" spans="1:17" s="89" customFormat="1" ht="45" customHeight="1">
      <c r="A276" s="477" t="s">
        <v>323</v>
      </c>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Z37o8eEvSGCmag/9ubrpPJksUBzzs06E05sTZqwQk9Uk3mSNHdR0+gaFsrUfklFsp0ATyW7zzVVWgMsPQT6y4Q==" saltValue="upu+c5v2M9guAC3hUkiFjQ==" spinCount="100000" sheet="1" formatCells="0" formatRows="0" insertRows="0" deleteRows="0" sort="0" autoFilter="0"/>
  <autoFilter ref="G1:G278" xr:uid="{00000000-0001-0000-1500-000000000000}"/>
  <mergeCells count="8">
    <mergeCell ref="A276:F276"/>
    <mergeCell ref="I276:Q276"/>
    <mergeCell ref="A1:E1"/>
    <mergeCell ref="B2:F2"/>
    <mergeCell ref="A3:F3"/>
    <mergeCell ref="C270:E270"/>
    <mergeCell ref="A273:F273"/>
    <mergeCell ref="I273:Q273"/>
  </mergeCells>
  <printOptions horizontalCentered="1"/>
  <pageMargins left="0.25" right="0.25" top="0.25" bottom="0.5" header="0.3" footer="0.3"/>
  <pageSetup fitToHeight="0" orientation="landscape" blackAndWhite="1" r:id="rId1"/>
  <headerFooter>
    <oddFooter>&amp;L&amp;F</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3D83C-A883-4963-BB4E-A13E33ACE9E3}">
  <sheetPr>
    <pageSetUpPr fitToPage="1"/>
  </sheetPr>
  <dimension ref="A1:Q278"/>
  <sheetViews>
    <sheetView zoomScaleNormal="100" zoomScaleSheetLayoutView="100" workbookViewId="0">
      <selection activeCell="A2" sqref="A2:XFD3"/>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t="s">
        <v>324</v>
      </c>
      <c r="B2" s="501" t="s">
        <v>318</v>
      </c>
      <c r="C2" s="501"/>
      <c r="D2" s="501"/>
      <c r="E2" s="501"/>
      <c r="F2" s="501"/>
      <c r="G2" s="45"/>
    </row>
    <row r="3" spans="1:9" ht="42" customHeight="1">
      <c r="A3" s="431" t="s">
        <v>311</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t="s">
        <v>279</v>
      </c>
      <c r="B6" s="87">
        <v>3</v>
      </c>
      <c r="C6" s="87" t="s">
        <v>319</v>
      </c>
      <c r="D6" s="205">
        <f ca="1">RAND()*400000</f>
        <v>321750.92251286923</v>
      </c>
      <c r="E6" s="87">
        <v>7</v>
      </c>
      <c r="F6" s="68">
        <f t="shared" ref="F6:F134" ca="1" si="0">ROUND(+B6*D6*E6,2)</f>
        <v>6756769.3700000001</v>
      </c>
      <c r="G6" s="89" t="s">
        <v>193</v>
      </c>
    </row>
    <row r="7" spans="1:9" s="89" customFormat="1">
      <c r="A7" s="351" t="s">
        <v>320</v>
      </c>
      <c r="B7" s="87">
        <v>3</v>
      </c>
      <c r="C7" s="87" t="s">
        <v>319</v>
      </c>
      <c r="D7" s="205">
        <f t="shared" ref="D7:D8" ca="1" si="1">RAND()*400000</f>
        <v>365519.92068863421</v>
      </c>
      <c r="E7" s="87">
        <v>7</v>
      </c>
      <c r="F7" s="68">
        <f t="shared" ca="1" si="0"/>
        <v>7675918.3300000001</v>
      </c>
      <c r="G7" s="89" t="s">
        <v>193</v>
      </c>
    </row>
    <row r="8" spans="1:9" s="89" customFormat="1">
      <c r="A8" s="351" t="s">
        <v>321</v>
      </c>
      <c r="B8" s="87">
        <v>3</v>
      </c>
      <c r="C8" s="87" t="s">
        <v>319</v>
      </c>
      <c r="D8" s="205">
        <f t="shared" ca="1" si="1"/>
        <v>102739.41038515218</v>
      </c>
      <c r="E8" s="87">
        <v>7</v>
      </c>
      <c r="F8" s="68">
        <f t="shared" ca="1" si="0"/>
        <v>2157527.62</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si="0"/>
        <v>0</v>
      </c>
      <c r="G39" s="89" t="s">
        <v>193</v>
      </c>
    </row>
    <row r="40" spans="1:7" s="89" customFormat="1" hidden="1">
      <c r="A40" s="351"/>
      <c r="B40" s="87"/>
      <c r="C40" s="87"/>
      <c r="D40" s="205"/>
      <c r="E40" s="87"/>
      <c r="F40" s="68">
        <f t="shared" si="0"/>
        <v>0</v>
      </c>
      <c r="G40" s="89" t="s">
        <v>193</v>
      </c>
    </row>
    <row r="41" spans="1:7" s="89" customFormat="1" hidden="1">
      <c r="A41" s="351"/>
      <c r="B41" s="87"/>
      <c r="C41" s="87"/>
      <c r="D41" s="205"/>
      <c r="E41" s="87"/>
      <c r="F41" s="68">
        <f t="shared" si="0"/>
        <v>0</v>
      </c>
      <c r="G41" s="89" t="s">
        <v>193</v>
      </c>
    </row>
    <row r="42" spans="1:7" s="89" customFormat="1" hidden="1">
      <c r="A42" s="351"/>
      <c r="B42" s="87"/>
      <c r="C42" s="87"/>
      <c r="D42" s="205"/>
      <c r="E42" s="87"/>
      <c r="F42" s="68">
        <f t="shared" si="0"/>
        <v>0</v>
      </c>
      <c r="G42" s="89" t="s">
        <v>193</v>
      </c>
    </row>
    <row r="43" spans="1:7" s="89" customFormat="1" hidden="1">
      <c r="A43" s="351"/>
      <c r="B43" s="87"/>
      <c r="C43" s="87"/>
      <c r="D43" s="205"/>
      <c r="E43" s="87"/>
      <c r="F43" s="68">
        <f t="shared" si="0"/>
        <v>0</v>
      </c>
      <c r="G43" s="89" t="s">
        <v>193</v>
      </c>
    </row>
    <row r="44" spans="1:7" s="89" customFormat="1" hidden="1">
      <c r="A44" s="351"/>
      <c r="B44" s="87"/>
      <c r="C44" s="87"/>
      <c r="D44" s="205"/>
      <c r="E44" s="87"/>
      <c r="F44" s="68">
        <f t="shared" si="0"/>
        <v>0</v>
      </c>
      <c r="G44" s="89" t="s">
        <v>193</v>
      </c>
    </row>
    <row r="45" spans="1:7" s="89" customFormat="1" hidden="1">
      <c r="A45" s="351"/>
      <c r="B45" s="87"/>
      <c r="C45" s="87"/>
      <c r="D45" s="205"/>
      <c r="E45" s="87"/>
      <c r="F45" s="68">
        <f t="shared" si="0"/>
        <v>0</v>
      </c>
      <c r="G45" s="89" t="s">
        <v>193</v>
      </c>
    </row>
    <row r="46" spans="1:7" s="89" customFormat="1" hidden="1">
      <c r="A46" s="351"/>
      <c r="B46" s="87"/>
      <c r="C46" s="87"/>
      <c r="D46" s="205"/>
      <c r="E46" s="87"/>
      <c r="F46" s="68">
        <f t="shared" si="0"/>
        <v>0</v>
      </c>
      <c r="G46" s="89" t="s">
        <v>193</v>
      </c>
    </row>
    <row r="47" spans="1:7" s="89" customFormat="1" hidden="1">
      <c r="A47" s="351"/>
      <c r="B47" s="87"/>
      <c r="C47" s="87"/>
      <c r="D47" s="205"/>
      <c r="E47" s="87"/>
      <c r="F47" s="68">
        <f t="shared" si="0"/>
        <v>0</v>
      </c>
      <c r="G47" s="89" t="s">
        <v>193</v>
      </c>
    </row>
    <row r="48" spans="1:7" s="89" customFormat="1" hidden="1">
      <c r="A48" s="351"/>
      <c r="B48" s="87"/>
      <c r="C48" s="87"/>
      <c r="D48" s="205"/>
      <c r="E48" s="87"/>
      <c r="F48" s="68">
        <f t="shared" si="0"/>
        <v>0</v>
      </c>
      <c r="G48" s="89" t="s">
        <v>193</v>
      </c>
    </row>
    <row r="49" spans="1:7" s="89" customFormat="1" hidden="1">
      <c r="A49" s="351"/>
      <c r="B49" s="87"/>
      <c r="C49" s="87"/>
      <c r="D49" s="205"/>
      <c r="E49" s="87"/>
      <c r="F49" s="68">
        <f t="shared" si="0"/>
        <v>0</v>
      </c>
      <c r="G49" s="89" t="s">
        <v>193</v>
      </c>
    </row>
    <row r="50" spans="1:7" s="89" customFormat="1" hidden="1">
      <c r="A50" s="351"/>
      <c r="B50" s="87"/>
      <c r="C50" s="87"/>
      <c r="D50" s="205"/>
      <c r="E50" s="87"/>
      <c r="F50" s="68">
        <f t="shared" si="0"/>
        <v>0</v>
      </c>
      <c r="G50" s="89" t="s">
        <v>193</v>
      </c>
    </row>
    <row r="51" spans="1:7" s="89" customFormat="1" hidden="1">
      <c r="A51" s="351"/>
      <c r="B51" s="87"/>
      <c r="C51" s="87"/>
      <c r="D51" s="205"/>
      <c r="E51" s="87"/>
      <c r="F51" s="68">
        <f t="shared" si="0"/>
        <v>0</v>
      </c>
      <c r="G51" s="89" t="s">
        <v>193</v>
      </c>
    </row>
    <row r="52" spans="1:7" s="89" customFormat="1" hidden="1">
      <c r="A52" s="351"/>
      <c r="B52" s="87"/>
      <c r="C52" s="87"/>
      <c r="D52" s="205"/>
      <c r="E52" s="87"/>
      <c r="F52" s="68">
        <f t="shared" si="0"/>
        <v>0</v>
      </c>
      <c r="G52" s="89" t="s">
        <v>193</v>
      </c>
    </row>
    <row r="53" spans="1:7" s="89" customFormat="1" hidden="1">
      <c r="A53" s="351"/>
      <c r="B53" s="87"/>
      <c r="C53" s="87"/>
      <c r="D53" s="205"/>
      <c r="E53" s="87"/>
      <c r="F53" s="68">
        <f t="shared" si="0"/>
        <v>0</v>
      </c>
      <c r="G53" s="89" t="s">
        <v>193</v>
      </c>
    </row>
    <row r="54" spans="1:7" s="89" customFormat="1" hidden="1">
      <c r="A54" s="351"/>
      <c r="B54" s="87"/>
      <c r="C54" s="87"/>
      <c r="D54" s="205"/>
      <c r="E54" s="87"/>
      <c r="F54" s="68">
        <f t="shared" si="0"/>
        <v>0</v>
      </c>
      <c r="G54" s="89" t="s">
        <v>193</v>
      </c>
    </row>
    <row r="55" spans="1:7" s="89" customFormat="1" hidden="1">
      <c r="A55" s="351"/>
      <c r="B55" s="87"/>
      <c r="C55" s="87"/>
      <c r="D55" s="205"/>
      <c r="E55" s="87"/>
      <c r="F55" s="68">
        <f t="shared" si="0"/>
        <v>0</v>
      </c>
      <c r="G55" s="89" t="s">
        <v>193</v>
      </c>
    </row>
    <row r="56" spans="1:7" s="89" customFormat="1" hidden="1">
      <c r="A56" s="351"/>
      <c r="B56" s="87"/>
      <c r="C56" s="87"/>
      <c r="D56" s="205"/>
      <c r="E56" s="87"/>
      <c r="F56" s="68">
        <f t="shared" si="0"/>
        <v>0</v>
      </c>
      <c r="G56" s="89" t="s">
        <v>193</v>
      </c>
    </row>
    <row r="57" spans="1:7" s="89" customFormat="1" hidden="1">
      <c r="A57" s="351"/>
      <c r="B57" s="87"/>
      <c r="C57" s="87"/>
      <c r="D57" s="205"/>
      <c r="E57" s="87"/>
      <c r="F57" s="68">
        <f t="shared" si="0"/>
        <v>0</v>
      </c>
      <c r="G57" s="89" t="s">
        <v>193</v>
      </c>
    </row>
    <row r="58" spans="1:7" s="89" customFormat="1" hidden="1">
      <c r="A58" s="351"/>
      <c r="B58" s="87"/>
      <c r="C58" s="87"/>
      <c r="D58" s="205"/>
      <c r="E58" s="87"/>
      <c r="F58" s="68">
        <f t="shared" si="0"/>
        <v>0</v>
      </c>
      <c r="G58" s="89" t="s">
        <v>193</v>
      </c>
    </row>
    <row r="59" spans="1:7" s="89" customFormat="1" hidden="1">
      <c r="A59" s="351"/>
      <c r="B59" s="87"/>
      <c r="C59" s="87"/>
      <c r="D59" s="205"/>
      <c r="E59" s="87"/>
      <c r="F59" s="68">
        <f t="shared" si="0"/>
        <v>0</v>
      </c>
      <c r="G59" s="89" t="s">
        <v>193</v>
      </c>
    </row>
    <row r="60" spans="1:7" s="89" customFormat="1" hidden="1">
      <c r="A60" s="351"/>
      <c r="B60" s="87"/>
      <c r="C60" s="87"/>
      <c r="D60" s="205"/>
      <c r="E60" s="87"/>
      <c r="F60" s="68">
        <f t="shared" si="0"/>
        <v>0</v>
      </c>
      <c r="G60" s="89" t="s">
        <v>193</v>
      </c>
    </row>
    <row r="61" spans="1:7" s="89" customFormat="1" hidden="1">
      <c r="A61" s="351"/>
      <c r="B61" s="87"/>
      <c r="C61" s="87"/>
      <c r="D61" s="205"/>
      <c r="E61" s="87"/>
      <c r="F61" s="68">
        <f t="shared" si="0"/>
        <v>0</v>
      </c>
      <c r="G61" s="89" t="s">
        <v>193</v>
      </c>
    </row>
    <row r="62" spans="1:7" s="89" customFormat="1" hidden="1">
      <c r="A62" s="351"/>
      <c r="B62" s="87"/>
      <c r="C62" s="87"/>
      <c r="D62" s="205"/>
      <c r="E62" s="87"/>
      <c r="F62" s="68">
        <f t="shared" si="0"/>
        <v>0</v>
      </c>
      <c r="G62" s="89" t="s">
        <v>193</v>
      </c>
    </row>
    <row r="63" spans="1:7" s="89" customFormat="1" hidden="1">
      <c r="A63" s="351"/>
      <c r="B63" s="87"/>
      <c r="C63" s="87"/>
      <c r="D63" s="205"/>
      <c r="E63" s="87"/>
      <c r="F63" s="68">
        <f t="shared" si="0"/>
        <v>0</v>
      </c>
      <c r="G63" s="89" t="s">
        <v>193</v>
      </c>
    </row>
    <row r="64" spans="1:7" s="89" customFormat="1" hidden="1">
      <c r="A64" s="351"/>
      <c r="B64" s="87"/>
      <c r="C64" s="87"/>
      <c r="D64" s="205"/>
      <c r="E64" s="87"/>
      <c r="F64" s="68">
        <f t="shared" si="0"/>
        <v>0</v>
      </c>
      <c r="G64" s="89" t="s">
        <v>193</v>
      </c>
    </row>
    <row r="65" spans="1:7" s="89" customFormat="1" hidden="1">
      <c r="A65" s="351"/>
      <c r="B65" s="87"/>
      <c r="C65" s="87"/>
      <c r="D65" s="205"/>
      <c r="E65" s="87"/>
      <c r="F65" s="68">
        <f t="shared" si="0"/>
        <v>0</v>
      </c>
      <c r="G65" s="89" t="s">
        <v>193</v>
      </c>
    </row>
    <row r="66" spans="1:7" s="89" customFormat="1" hidden="1">
      <c r="A66" s="351"/>
      <c r="B66" s="87"/>
      <c r="C66" s="87"/>
      <c r="D66" s="205"/>
      <c r="E66" s="87"/>
      <c r="F66" s="68">
        <f t="shared" si="0"/>
        <v>0</v>
      </c>
      <c r="G66" s="89" t="s">
        <v>193</v>
      </c>
    </row>
    <row r="67" spans="1:7" s="89" customFormat="1" hidden="1">
      <c r="A67" s="351"/>
      <c r="B67" s="87"/>
      <c r="C67" s="87"/>
      <c r="D67" s="205"/>
      <c r="E67" s="87"/>
      <c r="F67" s="68">
        <f t="shared" si="0"/>
        <v>0</v>
      </c>
      <c r="G67" s="89" t="s">
        <v>193</v>
      </c>
    </row>
    <row r="68" spans="1:7" s="89" customFormat="1" hidden="1">
      <c r="A68" s="351"/>
      <c r="B68" s="87"/>
      <c r="C68" s="87"/>
      <c r="D68" s="205"/>
      <c r="E68" s="87"/>
      <c r="F68" s="68">
        <f t="shared" si="0"/>
        <v>0</v>
      </c>
      <c r="G68" s="89" t="s">
        <v>193</v>
      </c>
    </row>
    <row r="69" spans="1:7" s="89" customFormat="1" hidden="1">
      <c r="A69" s="351"/>
      <c r="B69" s="87"/>
      <c r="C69" s="87"/>
      <c r="D69" s="205"/>
      <c r="E69" s="87"/>
      <c r="F69" s="68">
        <f t="shared" si="0"/>
        <v>0</v>
      </c>
      <c r="G69" s="89" t="s">
        <v>193</v>
      </c>
    </row>
    <row r="70" spans="1:7" s="89" customFormat="1" hidden="1">
      <c r="A70" s="351"/>
      <c r="B70" s="87"/>
      <c r="C70" s="87"/>
      <c r="D70" s="205"/>
      <c r="E70" s="87"/>
      <c r="F70" s="68">
        <f t="shared" si="0"/>
        <v>0</v>
      </c>
      <c r="G70" s="89" t="s">
        <v>193</v>
      </c>
    </row>
    <row r="71" spans="1:7" s="89" customFormat="1" hidden="1">
      <c r="A71" s="351"/>
      <c r="B71" s="87"/>
      <c r="C71" s="87"/>
      <c r="D71" s="205"/>
      <c r="E71" s="87"/>
      <c r="F71" s="68">
        <f t="shared" si="0"/>
        <v>0</v>
      </c>
      <c r="G71" s="89" t="s">
        <v>193</v>
      </c>
    </row>
    <row r="72" spans="1:7" s="89" customFormat="1" hidden="1">
      <c r="A72" s="351"/>
      <c r="B72" s="87"/>
      <c r="C72" s="87"/>
      <c r="D72" s="205"/>
      <c r="E72" s="87"/>
      <c r="F72" s="68">
        <f t="shared" si="0"/>
        <v>0</v>
      </c>
      <c r="G72" s="89" t="s">
        <v>193</v>
      </c>
    </row>
    <row r="73" spans="1:7" s="89" customFormat="1" hidden="1">
      <c r="A73" s="351"/>
      <c r="B73" s="87"/>
      <c r="C73" s="87"/>
      <c r="D73" s="205"/>
      <c r="E73" s="87"/>
      <c r="F73" s="68">
        <f t="shared" si="0"/>
        <v>0</v>
      </c>
      <c r="G73" s="89" t="s">
        <v>193</v>
      </c>
    </row>
    <row r="74" spans="1:7" s="89" customFormat="1" hidden="1">
      <c r="A74" s="351"/>
      <c r="B74" s="87"/>
      <c r="C74" s="87"/>
      <c r="D74" s="205"/>
      <c r="E74" s="87"/>
      <c r="F74" s="68">
        <f t="shared" si="0"/>
        <v>0</v>
      </c>
      <c r="G74" s="89" t="s">
        <v>193</v>
      </c>
    </row>
    <row r="75" spans="1:7" s="89" customFormat="1" hidden="1">
      <c r="A75" s="351"/>
      <c r="B75" s="87"/>
      <c r="C75" s="87"/>
      <c r="D75" s="205"/>
      <c r="E75" s="87"/>
      <c r="F75" s="68">
        <f t="shared" si="0"/>
        <v>0</v>
      </c>
      <c r="G75" s="89" t="s">
        <v>193</v>
      </c>
    </row>
    <row r="76" spans="1:7" s="89" customFormat="1" hidden="1">
      <c r="A76" s="351"/>
      <c r="B76" s="87"/>
      <c r="C76" s="87"/>
      <c r="D76" s="205"/>
      <c r="E76" s="87"/>
      <c r="F76" s="68">
        <f t="shared" si="0"/>
        <v>0</v>
      </c>
      <c r="G76" s="89" t="s">
        <v>193</v>
      </c>
    </row>
    <row r="77" spans="1:7" s="89" customFormat="1" hidden="1">
      <c r="A77" s="351"/>
      <c r="B77" s="87"/>
      <c r="C77" s="87"/>
      <c r="D77" s="205"/>
      <c r="E77" s="87"/>
      <c r="F77" s="68">
        <f t="shared" si="0"/>
        <v>0</v>
      </c>
      <c r="G77" s="89" t="s">
        <v>193</v>
      </c>
    </row>
    <row r="78" spans="1:7" s="89" customFormat="1" hidden="1">
      <c r="A78" s="351"/>
      <c r="B78" s="87"/>
      <c r="C78" s="87"/>
      <c r="D78" s="205"/>
      <c r="E78" s="87"/>
      <c r="F78" s="68">
        <f t="shared" si="0"/>
        <v>0</v>
      </c>
      <c r="G78" s="89" t="s">
        <v>193</v>
      </c>
    </row>
    <row r="79" spans="1:7" s="89" customFormat="1" hidden="1">
      <c r="A79" s="351"/>
      <c r="B79" s="87"/>
      <c r="C79" s="87"/>
      <c r="D79" s="205"/>
      <c r="E79" s="87"/>
      <c r="F79" s="68">
        <f t="shared" si="0"/>
        <v>0</v>
      </c>
      <c r="G79" s="89" t="s">
        <v>193</v>
      </c>
    </row>
    <row r="80" spans="1:7" s="89" customFormat="1" hidden="1">
      <c r="A80" s="351"/>
      <c r="B80" s="87"/>
      <c r="C80" s="87"/>
      <c r="D80" s="205"/>
      <c r="E80" s="87"/>
      <c r="F80" s="68">
        <f t="shared" si="0"/>
        <v>0</v>
      </c>
      <c r="G80" s="89" t="s">
        <v>193</v>
      </c>
    </row>
    <row r="81" spans="1:7" s="89" customFormat="1" hidden="1">
      <c r="A81" s="351"/>
      <c r="B81" s="87"/>
      <c r="C81" s="87"/>
      <c r="D81" s="205"/>
      <c r="E81" s="87"/>
      <c r="F81" s="68">
        <f t="shared" si="0"/>
        <v>0</v>
      </c>
      <c r="G81" s="89" t="s">
        <v>193</v>
      </c>
    </row>
    <row r="82" spans="1:7" s="89" customFormat="1" hidden="1">
      <c r="A82" s="351"/>
      <c r="B82" s="87"/>
      <c r="C82" s="87"/>
      <c r="D82" s="205"/>
      <c r="E82" s="87"/>
      <c r="F82" s="68">
        <f t="shared" si="0"/>
        <v>0</v>
      </c>
      <c r="G82" s="89" t="s">
        <v>193</v>
      </c>
    </row>
    <row r="83" spans="1:7" s="89" customFormat="1" hidden="1">
      <c r="A83" s="351"/>
      <c r="B83" s="87"/>
      <c r="C83" s="87"/>
      <c r="D83" s="205"/>
      <c r="E83" s="87"/>
      <c r="F83" s="68">
        <f t="shared" si="0"/>
        <v>0</v>
      </c>
      <c r="G83" s="89" t="s">
        <v>193</v>
      </c>
    </row>
    <row r="84" spans="1:7" s="89" customFormat="1" hidden="1">
      <c r="A84" s="351"/>
      <c r="B84" s="87"/>
      <c r="C84" s="87"/>
      <c r="D84" s="205"/>
      <c r="E84" s="87"/>
      <c r="F84" s="68">
        <f t="shared" si="0"/>
        <v>0</v>
      </c>
      <c r="G84" s="89" t="s">
        <v>193</v>
      </c>
    </row>
    <row r="85" spans="1:7" s="89" customFormat="1" hidden="1">
      <c r="A85" s="351"/>
      <c r="B85" s="87"/>
      <c r="C85" s="87"/>
      <c r="D85" s="205"/>
      <c r="E85" s="87"/>
      <c r="F85" s="68">
        <f t="shared" si="0"/>
        <v>0</v>
      </c>
      <c r="G85" s="89" t="s">
        <v>193</v>
      </c>
    </row>
    <row r="86" spans="1:7" s="89" customFormat="1" hidden="1">
      <c r="A86" s="351"/>
      <c r="B86" s="87"/>
      <c r="C86" s="87"/>
      <c r="D86" s="205"/>
      <c r="E86" s="87"/>
      <c r="F86" s="68">
        <f t="shared" si="0"/>
        <v>0</v>
      </c>
      <c r="G86" s="89" t="s">
        <v>193</v>
      </c>
    </row>
    <row r="87" spans="1:7" s="89" customFormat="1" hidden="1">
      <c r="A87" s="351"/>
      <c r="B87" s="87"/>
      <c r="C87" s="87"/>
      <c r="D87" s="205"/>
      <c r="E87" s="87"/>
      <c r="F87" s="68">
        <f t="shared" si="0"/>
        <v>0</v>
      </c>
      <c r="G87" s="89" t="s">
        <v>193</v>
      </c>
    </row>
    <row r="88" spans="1:7" s="89" customFormat="1" hidden="1">
      <c r="A88" s="351"/>
      <c r="B88" s="87"/>
      <c r="C88" s="87"/>
      <c r="D88" s="205"/>
      <c r="E88" s="87"/>
      <c r="F88" s="68">
        <f t="shared" si="0"/>
        <v>0</v>
      </c>
      <c r="G88" s="89" t="s">
        <v>193</v>
      </c>
    </row>
    <row r="89" spans="1:7" s="89" customFormat="1" hidden="1">
      <c r="A89" s="351"/>
      <c r="B89" s="87"/>
      <c r="C89" s="87"/>
      <c r="D89" s="205"/>
      <c r="E89" s="87"/>
      <c r="F89" s="68">
        <f t="shared" si="0"/>
        <v>0</v>
      </c>
      <c r="G89" s="89" t="s">
        <v>193</v>
      </c>
    </row>
    <row r="90" spans="1:7" s="89" customFormat="1" hidden="1">
      <c r="A90" s="351"/>
      <c r="B90" s="87"/>
      <c r="C90" s="87"/>
      <c r="D90" s="205"/>
      <c r="E90" s="87"/>
      <c r="F90" s="68">
        <f t="shared" si="0"/>
        <v>0</v>
      </c>
      <c r="G90" s="89" t="s">
        <v>193</v>
      </c>
    </row>
    <row r="91" spans="1:7" s="89" customFormat="1" hidden="1">
      <c r="A91" s="351"/>
      <c r="B91" s="87"/>
      <c r="C91" s="87"/>
      <c r="D91" s="205"/>
      <c r="E91" s="87"/>
      <c r="F91" s="68">
        <f t="shared" si="0"/>
        <v>0</v>
      </c>
      <c r="G91" s="89" t="s">
        <v>193</v>
      </c>
    </row>
    <row r="92" spans="1:7" s="89" customFormat="1" hidden="1">
      <c r="A92" s="351"/>
      <c r="B92" s="87"/>
      <c r="C92" s="87"/>
      <c r="D92" s="205"/>
      <c r="E92" s="87"/>
      <c r="F92" s="68">
        <f t="shared" si="0"/>
        <v>0</v>
      </c>
      <c r="G92" s="89" t="s">
        <v>193</v>
      </c>
    </row>
    <row r="93" spans="1:7" s="89" customFormat="1" hidden="1">
      <c r="A93" s="351"/>
      <c r="B93" s="87"/>
      <c r="C93" s="87"/>
      <c r="D93" s="205"/>
      <c r="E93" s="87"/>
      <c r="F93" s="68">
        <f t="shared" si="0"/>
        <v>0</v>
      </c>
      <c r="G93" s="89" t="s">
        <v>193</v>
      </c>
    </row>
    <row r="94" spans="1:7" s="89" customFormat="1" hidden="1">
      <c r="A94" s="351"/>
      <c r="B94" s="87"/>
      <c r="C94" s="87"/>
      <c r="D94" s="205"/>
      <c r="E94" s="87"/>
      <c r="F94" s="68">
        <f t="shared" si="0"/>
        <v>0</v>
      </c>
      <c r="G94" s="89" t="s">
        <v>193</v>
      </c>
    </row>
    <row r="95" spans="1:7" s="89" customFormat="1" hidden="1">
      <c r="A95" s="351"/>
      <c r="B95" s="87"/>
      <c r="C95" s="87"/>
      <c r="D95" s="205"/>
      <c r="E95" s="87"/>
      <c r="F95" s="68">
        <f t="shared" si="0"/>
        <v>0</v>
      </c>
      <c r="G95" s="89" t="s">
        <v>193</v>
      </c>
    </row>
    <row r="96" spans="1:7" s="89" customFormat="1" hidden="1">
      <c r="A96" s="351"/>
      <c r="B96" s="87"/>
      <c r="C96" s="87"/>
      <c r="D96" s="205"/>
      <c r="E96" s="87"/>
      <c r="F96" s="68">
        <f t="shared" si="0"/>
        <v>0</v>
      </c>
      <c r="G96" s="89" t="s">
        <v>193</v>
      </c>
    </row>
    <row r="97" spans="1:7" s="89" customFormat="1" hidden="1">
      <c r="A97" s="351"/>
      <c r="B97" s="87"/>
      <c r="C97" s="87"/>
      <c r="D97" s="205"/>
      <c r="E97" s="87"/>
      <c r="F97" s="68">
        <f t="shared" si="0"/>
        <v>0</v>
      </c>
      <c r="G97" s="89" t="s">
        <v>193</v>
      </c>
    </row>
    <row r="98" spans="1:7" s="89" customFormat="1" hidden="1">
      <c r="A98" s="351"/>
      <c r="B98" s="87"/>
      <c r="C98" s="87"/>
      <c r="D98" s="205"/>
      <c r="E98" s="87"/>
      <c r="F98" s="68">
        <f t="shared" si="0"/>
        <v>0</v>
      </c>
      <c r="G98" s="89" t="s">
        <v>193</v>
      </c>
    </row>
    <row r="99" spans="1:7" s="89" customFormat="1" hidden="1">
      <c r="A99" s="351"/>
      <c r="B99" s="87"/>
      <c r="C99" s="87"/>
      <c r="D99" s="205"/>
      <c r="E99" s="87"/>
      <c r="F99" s="68">
        <f t="shared" si="0"/>
        <v>0</v>
      </c>
      <c r="G99" s="89" t="s">
        <v>193</v>
      </c>
    </row>
    <row r="100" spans="1:7" s="89" customFormat="1" hidden="1">
      <c r="A100" s="351"/>
      <c r="B100" s="87"/>
      <c r="C100" s="87"/>
      <c r="D100" s="205"/>
      <c r="E100" s="87"/>
      <c r="F100" s="68">
        <f t="shared" si="0"/>
        <v>0</v>
      </c>
      <c r="G100" s="89" t="s">
        <v>193</v>
      </c>
    </row>
    <row r="101" spans="1:7" s="89" customFormat="1" hidden="1">
      <c r="A101" s="351"/>
      <c r="B101" s="87"/>
      <c r="C101" s="87"/>
      <c r="D101" s="205"/>
      <c r="E101" s="87"/>
      <c r="F101" s="68">
        <f t="shared" si="0"/>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si="0"/>
        <v>0</v>
      </c>
      <c r="G111" s="89" t="s">
        <v>193</v>
      </c>
    </row>
    <row r="112" spans="1:7" s="89" customFormat="1" hidden="1">
      <c r="A112" s="351"/>
      <c r="B112" s="87"/>
      <c r="C112" s="87"/>
      <c r="D112" s="205"/>
      <c r="E112" s="87"/>
      <c r="F112" s="68">
        <f t="shared" si="0"/>
        <v>0</v>
      </c>
      <c r="G112" s="89" t="s">
        <v>193</v>
      </c>
    </row>
    <row r="113" spans="1:7" s="89" customFormat="1" hidden="1">
      <c r="A113" s="351"/>
      <c r="B113" s="87"/>
      <c r="C113" s="87"/>
      <c r="D113" s="205"/>
      <c r="E113" s="87"/>
      <c r="F113" s="68">
        <f t="shared" si="0"/>
        <v>0</v>
      </c>
      <c r="G113" s="89" t="s">
        <v>193</v>
      </c>
    </row>
    <row r="114" spans="1:7" s="89" customFormat="1" hidden="1">
      <c r="A114" s="351"/>
      <c r="B114" s="87"/>
      <c r="C114" s="87"/>
      <c r="D114" s="205"/>
      <c r="E114" s="87"/>
      <c r="F114" s="68">
        <f t="shared" si="0"/>
        <v>0</v>
      </c>
      <c r="G114" s="89" t="s">
        <v>193</v>
      </c>
    </row>
    <row r="115" spans="1:7" s="89" customFormat="1" hidden="1">
      <c r="A115" s="351"/>
      <c r="B115" s="87"/>
      <c r="C115" s="87"/>
      <c r="D115" s="205"/>
      <c r="E115" s="87"/>
      <c r="F115" s="68">
        <f t="shared" si="0"/>
        <v>0</v>
      </c>
      <c r="G115" s="89" t="s">
        <v>193</v>
      </c>
    </row>
    <row r="116" spans="1:7" s="89" customFormat="1" hidden="1">
      <c r="A116" s="351"/>
      <c r="B116" s="87"/>
      <c r="C116" s="87"/>
      <c r="D116" s="205"/>
      <c r="E116" s="87"/>
      <c r="F116" s="68">
        <f t="shared" si="0"/>
        <v>0</v>
      </c>
      <c r="G116" s="89" t="s">
        <v>193</v>
      </c>
    </row>
    <row r="117" spans="1:7" s="89" customFormat="1" hidden="1">
      <c r="A117" s="351"/>
      <c r="B117" s="87"/>
      <c r="C117" s="87"/>
      <c r="D117" s="205"/>
      <c r="E117" s="87"/>
      <c r="F117" s="68">
        <f t="shared" si="0"/>
        <v>0</v>
      </c>
      <c r="G117" s="89" t="s">
        <v>193</v>
      </c>
    </row>
    <row r="118" spans="1:7" s="89" customFormat="1" hidden="1">
      <c r="A118" s="351"/>
      <c r="B118" s="87"/>
      <c r="C118" s="87"/>
      <c r="D118" s="205"/>
      <c r="E118" s="87"/>
      <c r="F118" s="68">
        <f t="shared" si="0"/>
        <v>0</v>
      </c>
      <c r="G118" s="89" t="s">
        <v>193</v>
      </c>
    </row>
    <row r="119" spans="1:7" s="89" customFormat="1" hidden="1">
      <c r="A119" s="351"/>
      <c r="B119" s="87"/>
      <c r="C119" s="87"/>
      <c r="D119" s="205"/>
      <c r="E119" s="87"/>
      <c r="F119" s="68">
        <f t="shared" si="0"/>
        <v>0</v>
      </c>
      <c r="G119" s="89" t="s">
        <v>193</v>
      </c>
    </row>
    <row r="120" spans="1:7" s="89" customFormat="1" hidden="1">
      <c r="A120" s="351"/>
      <c r="B120" s="87"/>
      <c r="C120" s="87"/>
      <c r="D120" s="205"/>
      <c r="E120" s="87"/>
      <c r="F120" s="68">
        <f t="shared" si="0"/>
        <v>0</v>
      </c>
      <c r="G120" s="89" t="s">
        <v>193</v>
      </c>
    </row>
    <row r="121" spans="1:7" s="89" customFormat="1" hidden="1">
      <c r="A121" s="351"/>
      <c r="B121" s="87"/>
      <c r="C121" s="87"/>
      <c r="D121" s="205"/>
      <c r="E121" s="87"/>
      <c r="F121" s="68">
        <f t="shared" si="0"/>
        <v>0</v>
      </c>
      <c r="G121" s="89" t="s">
        <v>193</v>
      </c>
    </row>
    <row r="122" spans="1:7" s="89" customFormat="1" hidden="1">
      <c r="A122" s="351"/>
      <c r="B122" s="87"/>
      <c r="C122" s="87"/>
      <c r="D122" s="205"/>
      <c r="E122" s="87"/>
      <c r="F122" s="68">
        <f t="shared" si="0"/>
        <v>0</v>
      </c>
      <c r="G122" s="89" t="s">
        <v>193</v>
      </c>
    </row>
    <row r="123" spans="1:7" s="89" customFormat="1" hidden="1">
      <c r="A123" s="351"/>
      <c r="B123" s="87"/>
      <c r="C123" s="87"/>
      <c r="D123" s="205"/>
      <c r="E123" s="87"/>
      <c r="F123" s="68">
        <f t="shared" si="0"/>
        <v>0</v>
      </c>
      <c r="G123" s="89" t="s">
        <v>193</v>
      </c>
    </row>
    <row r="124" spans="1:7" s="89" customFormat="1" hidden="1">
      <c r="A124" s="351"/>
      <c r="B124" s="87"/>
      <c r="C124" s="87"/>
      <c r="D124" s="205"/>
      <c r="E124" s="87"/>
      <c r="F124" s="68">
        <f t="shared" si="0"/>
        <v>0</v>
      </c>
      <c r="G124" s="89" t="s">
        <v>193</v>
      </c>
    </row>
    <row r="125" spans="1:7" s="89" customFormat="1" hidden="1">
      <c r="A125" s="351"/>
      <c r="B125" s="87"/>
      <c r="C125" s="87"/>
      <c r="D125" s="205"/>
      <c r="E125" s="87"/>
      <c r="F125" s="68">
        <f t="shared" si="0"/>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si="0"/>
        <v>0</v>
      </c>
      <c r="G129" s="89" t="s">
        <v>193</v>
      </c>
    </row>
    <row r="130" spans="1:9" s="89" customFormat="1" hidden="1">
      <c r="A130" s="351"/>
      <c r="B130" s="87"/>
      <c r="C130" s="87"/>
      <c r="D130" s="205"/>
      <c r="E130" s="87"/>
      <c r="F130" s="68">
        <f t="shared" si="0"/>
        <v>0</v>
      </c>
      <c r="G130" s="89" t="s">
        <v>193</v>
      </c>
    </row>
    <row r="131" spans="1:9" s="89" customFormat="1" hidden="1">
      <c r="A131" s="351"/>
      <c r="B131" s="87"/>
      <c r="C131" s="87"/>
      <c r="D131" s="205"/>
      <c r="E131" s="87"/>
      <c r="F131" s="68">
        <f t="shared" si="0"/>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t="s">
        <v>279</v>
      </c>
      <c r="B135" s="87">
        <v>3</v>
      </c>
      <c r="C135" s="87" t="s">
        <v>319</v>
      </c>
      <c r="D135" s="205">
        <f t="shared" ref="D135:D140" ca="1" si="2">RAND()*400000</f>
        <v>167634.51399855191</v>
      </c>
      <c r="E135" s="87">
        <v>7</v>
      </c>
      <c r="F135" s="215">
        <f ca="1">ROUND(+B135*D135*E135,2)</f>
        <v>3520324.79</v>
      </c>
      <c r="G135" s="89" t="s">
        <v>193</v>
      </c>
    </row>
    <row r="136" spans="1:9" s="89" customFormat="1">
      <c r="A136" s="351"/>
      <c r="B136" s="78"/>
      <c r="C136" s="78"/>
      <c r="D136" s="116"/>
      <c r="E136" s="170" t="s">
        <v>194</v>
      </c>
      <c r="F136" s="223">
        <f ca="1">ROUND(SUBTOTAL(109,F6:F135),2)</f>
        <v>20110540.109999999</v>
      </c>
      <c r="G136" s="89" t="s">
        <v>193</v>
      </c>
      <c r="I136" s="349" t="s">
        <v>210</v>
      </c>
    </row>
    <row r="137" spans="1:9" s="89" customFormat="1">
      <c r="A137" s="351"/>
      <c r="B137" s="78"/>
      <c r="C137" s="78"/>
      <c r="D137" s="116"/>
      <c r="E137" s="78"/>
      <c r="F137" s="216"/>
      <c r="G137" s="89" t="s">
        <v>196</v>
      </c>
    </row>
    <row r="138" spans="1:9" s="89" customFormat="1">
      <c r="A138" s="351" t="s">
        <v>272</v>
      </c>
      <c r="B138" s="87">
        <v>3</v>
      </c>
      <c r="C138" s="87" t="s">
        <v>319</v>
      </c>
      <c r="D138" s="205">
        <f t="shared" ca="1" si="2"/>
        <v>367755.41617601621</v>
      </c>
      <c r="E138" s="87">
        <v>7</v>
      </c>
      <c r="F138" s="68">
        <f ca="1">ROUND(+B138*D138*E138,2)</f>
        <v>7722863.7400000002</v>
      </c>
      <c r="G138" s="89" t="s">
        <v>196</v>
      </c>
    </row>
    <row r="139" spans="1:9" s="89" customFormat="1">
      <c r="A139" s="351" t="s">
        <v>320</v>
      </c>
      <c r="B139" s="87">
        <v>3</v>
      </c>
      <c r="C139" s="87" t="s">
        <v>319</v>
      </c>
      <c r="D139" s="205">
        <f t="shared" ca="1" si="2"/>
        <v>86695.450922510048</v>
      </c>
      <c r="E139" s="87">
        <v>7</v>
      </c>
      <c r="F139" s="68">
        <f t="shared" ref="F139:F266" ca="1" si="3">ROUND(+B139*D139*E139,2)</f>
        <v>1820604.47</v>
      </c>
      <c r="G139" s="89" t="s">
        <v>196</v>
      </c>
    </row>
    <row r="140" spans="1:9" s="89" customFormat="1">
      <c r="A140" s="351" t="s">
        <v>321</v>
      </c>
      <c r="B140" s="87">
        <v>3</v>
      </c>
      <c r="C140" s="87" t="s">
        <v>319</v>
      </c>
      <c r="D140" s="205">
        <f t="shared" ca="1" si="2"/>
        <v>118976.54922915346</v>
      </c>
      <c r="E140" s="87">
        <v>7</v>
      </c>
      <c r="F140" s="68">
        <f t="shared" ca="1" si="3"/>
        <v>2498507.5299999998</v>
      </c>
      <c r="G140" s="89" t="s">
        <v>196</v>
      </c>
    </row>
    <row r="141" spans="1:9" s="89" customFormat="1" hidden="1">
      <c r="A141" s="351"/>
      <c r="B141" s="87"/>
      <c r="C141" s="87"/>
      <c r="D141" s="205"/>
      <c r="E141" s="87"/>
      <c r="F141" s="68">
        <f t="shared" si="3"/>
        <v>0</v>
      </c>
      <c r="G141" s="89" t="s">
        <v>196</v>
      </c>
    </row>
    <row r="142" spans="1:9" s="89" customFormat="1" hidden="1">
      <c r="A142" s="351"/>
      <c r="B142" s="87"/>
      <c r="C142" s="87"/>
      <c r="D142" s="205"/>
      <c r="E142" s="87"/>
      <c r="F142" s="68">
        <f t="shared" si="3"/>
        <v>0</v>
      </c>
      <c r="G142" s="89" t="s">
        <v>196</v>
      </c>
    </row>
    <row r="143" spans="1:9" s="89" customFormat="1" hidden="1">
      <c r="A143" s="351"/>
      <c r="B143" s="87"/>
      <c r="C143" s="87"/>
      <c r="D143" s="205"/>
      <c r="E143" s="87"/>
      <c r="F143" s="68">
        <f t="shared" si="3"/>
        <v>0</v>
      </c>
      <c r="G143" s="89" t="s">
        <v>196</v>
      </c>
    </row>
    <row r="144" spans="1:9" s="89" customFormat="1" hidden="1">
      <c r="A144" s="351"/>
      <c r="B144" s="87"/>
      <c r="C144" s="87"/>
      <c r="D144" s="205"/>
      <c r="E144" s="87"/>
      <c r="F144" s="68">
        <f t="shared" si="3"/>
        <v>0</v>
      </c>
      <c r="G144" s="89" t="s">
        <v>196</v>
      </c>
    </row>
    <row r="145" spans="1:7" s="89" customFormat="1" hidden="1">
      <c r="A145" s="351"/>
      <c r="B145" s="87"/>
      <c r="C145" s="87"/>
      <c r="D145" s="205"/>
      <c r="E145" s="87"/>
      <c r="F145" s="68">
        <f t="shared" si="3"/>
        <v>0</v>
      </c>
      <c r="G145" s="89" t="s">
        <v>196</v>
      </c>
    </row>
    <row r="146" spans="1:7" s="89" customFormat="1" hidden="1">
      <c r="A146" s="351"/>
      <c r="B146" s="87"/>
      <c r="C146" s="87"/>
      <c r="D146" s="205"/>
      <c r="E146" s="87"/>
      <c r="F146" s="68">
        <f t="shared" si="3"/>
        <v>0</v>
      </c>
      <c r="G146" s="89" t="s">
        <v>196</v>
      </c>
    </row>
    <row r="147" spans="1:7" s="89" customFormat="1" hidden="1">
      <c r="A147" s="351"/>
      <c r="B147" s="87"/>
      <c r="C147" s="87"/>
      <c r="D147" s="205"/>
      <c r="E147" s="87"/>
      <c r="F147" s="68">
        <f t="shared" si="3"/>
        <v>0</v>
      </c>
      <c r="G147" s="89" t="s">
        <v>196</v>
      </c>
    </row>
    <row r="148" spans="1:7" s="89" customFormat="1" hidden="1">
      <c r="A148" s="351"/>
      <c r="B148" s="87"/>
      <c r="C148" s="87"/>
      <c r="D148" s="205"/>
      <c r="E148" s="87"/>
      <c r="F148" s="68">
        <f t="shared" si="3"/>
        <v>0</v>
      </c>
      <c r="G148" s="89" t="s">
        <v>196</v>
      </c>
    </row>
    <row r="149" spans="1:7" s="89" customFormat="1" hidden="1">
      <c r="A149" s="351"/>
      <c r="B149" s="87"/>
      <c r="C149" s="87"/>
      <c r="D149" s="205"/>
      <c r="E149" s="87"/>
      <c r="F149" s="68">
        <f t="shared" si="3"/>
        <v>0</v>
      </c>
      <c r="G149" s="89" t="s">
        <v>196</v>
      </c>
    </row>
    <row r="150" spans="1:7" s="89" customFormat="1" hidden="1">
      <c r="A150" s="351"/>
      <c r="B150" s="87"/>
      <c r="C150" s="87"/>
      <c r="D150" s="205"/>
      <c r="E150" s="87"/>
      <c r="F150" s="68">
        <f t="shared" si="3"/>
        <v>0</v>
      </c>
      <c r="G150" s="89" t="s">
        <v>196</v>
      </c>
    </row>
    <row r="151" spans="1:7" s="89" customFormat="1" hidden="1">
      <c r="A151" s="351"/>
      <c r="B151" s="87"/>
      <c r="C151" s="87"/>
      <c r="D151" s="205"/>
      <c r="E151" s="87"/>
      <c r="F151" s="68">
        <f t="shared" si="3"/>
        <v>0</v>
      </c>
      <c r="G151" s="89" t="s">
        <v>196</v>
      </c>
    </row>
    <row r="152" spans="1:7" s="89" customFormat="1" hidden="1">
      <c r="A152" s="351"/>
      <c r="B152" s="87"/>
      <c r="C152" s="87"/>
      <c r="D152" s="205"/>
      <c r="E152" s="87"/>
      <c r="F152" s="68">
        <f t="shared" si="3"/>
        <v>0</v>
      </c>
      <c r="G152" s="89" t="s">
        <v>196</v>
      </c>
    </row>
    <row r="153" spans="1:7" s="89" customFormat="1" hidden="1">
      <c r="A153" s="351"/>
      <c r="B153" s="87"/>
      <c r="C153" s="87"/>
      <c r="D153" s="205"/>
      <c r="E153" s="87"/>
      <c r="F153" s="68">
        <f t="shared" si="3"/>
        <v>0</v>
      </c>
      <c r="G153" s="89" t="s">
        <v>196</v>
      </c>
    </row>
    <row r="154" spans="1:7" s="89" customFormat="1" hidden="1">
      <c r="A154" s="351"/>
      <c r="B154" s="87"/>
      <c r="C154" s="87"/>
      <c r="D154" s="205"/>
      <c r="E154" s="87"/>
      <c r="F154" s="68">
        <f t="shared" si="3"/>
        <v>0</v>
      </c>
      <c r="G154" s="89" t="s">
        <v>196</v>
      </c>
    </row>
    <row r="155" spans="1:7" s="89" customFormat="1" hidden="1">
      <c r="A155" s="351"/>
      <c r="B155" s="87"/>
      <c r="C155" s="87"/>
      <c r="D155" s="205"/>
      <c r="E155" s="87"/>
      <c r="F155" s="68">
        <f t="shared" si="3"/>
        <v>0</v>
      </c>
      <c r="G155" s="89" t="s">
        <v>196</v>
      </c>
    </row>
    <row r="156" spans="1:7" s="89" customFormat="1" hidden="1">
      <c r="A156" s="351"/>
      <c r="B156" s="87"/>
      <c r="C156" s="87"/>
      <c r="D156" s="205"/>
      <c r="E156" s="87"/>
      <c r="F156" s="68">
        <f t="shared" si="3"/>
        <v>0</v>
      </c>
      <c r="G156" s="89" t="s">
        <v>196</v>
      </c>
    </row>
    <row r="157" spans="1:7" s="89" customFormat="1" hidden="1">
      <c r="A157" s="351"/>
      <c r="B157" s="87"/>
      <c r="C157" s="87"/>
      <c r="D157" s="205"/>
      <c r="E157" s="87"/>
      <c r="F157" s="68">
        <f t="shared" si="3"/>
        <v>0</v>
      </c>
      <c r="G157" s="89" t="s">
        <v>196</v>
      </c>
    </row>
    <row r="158" spans="1:7" s="89" customFormat="1" hidden="1">
      <c r="A158" s="351"/>
      <c r="B158" s="87"/>
      <c r="C158" s="87"/>
      <c r="D158" s="205"/>
      <c r="E158" s="87"/>
      <c r="F158" s="68">
        <f t="shared" si="3"/>
        <v>0</v>
      </c>
      <c r="G158" s="89" t="s">
        <v>196</v>
      </c>
    </row>
    <row r="159" spans="1:7" s="89" customFormat="1" hidden="1">
      <c r="A159" s="351"/>
      <c r="B159" s="87"/>
      <c r="C159" s="87"/>
      <c r="D159" s="205"/>
      <c r="E159" s="87"/>
      <c r="F159" s="68">
        <f t="shared" si="3"/>
        <v>0</v>
      </c>
      <c r="G159" s="89" t="s">
        <v>196</v>
      </c>
    </row>
    <row r="160" spans="1:7" s="89" customFormat="1" hidden="1">
      <c r="A160" s="351"/>
      <c r="B160" s="87"/>
      <c r="C160" s="87"/>
      <c r="D160" s="205"/>
      <c r="E160" s="87"/>
      <c r="F160" s="68">
        <f t="shared" si="3"/>
        <v>0</v>
      </c>
      <c r="G160" s="89" t="s">
        <v>196</v>
      </c>
    </row>
    <row r="161" spans="1:7" s="89" customFormat="1" hidden="1">
      <c r="A161" s="351"/>
      <c r="B161" s="87"/>
      <c r="C161" s="87"/>
      <c r="D161" s="205"/>
      <c r="E161" s="87"/>
      <c r="F161" s="68">
        <f t="shared" si="3"/>
        <v>0</v>
      </c>
      <c r="G161" s="89" t="s">
        <v>196</v>
      </c>
    </row>
    <row r="162" spans="1:7" s="89" customFormat="1" hidden="1">
      <c r="A162" s="351"/>
      <c r="B162" s="87"/>
      <c r="C162" s="87"/>
      <c r="D162" s="205"/>
      <c r="E162" s="87"/>
      <c r="F162" s="68">
        <f t="shared" si="3"/>
        <v>0</v>
      </c>
      <c r="G162" s="89" t="s">
        <v>196</v>
      </c>
    </row>
    <row r="163" spans="1:7" s="89" customFormat="1" hidden="1">
      <c r="A163" s="351"/>
      <c r="B163" s="87"/>
      <c r="C163" s="87"/>
      <c r="D163" s="205"/>
      <c r="E163" s="87"/>
      <c r="F163" s="68">
        <f t="shared" si="3"/>
        <v>0</v>
      </c>
      <c r="G163" s="89" t="s">
        <v>196</v>
      </c>
    </row>
    <row r="164" spans="1:7" s="89" customFormat="1" hidden="1">
      <c r="A164" s="351"/>
      <c r="B164" s="87"/>
      <c r="C164" s="87"/>
      <c r="D164" s="205"/>
      <c r="E164" s="87"/>
      <c r="F164" s="68">
        <f t="shared" si="3"/>
        <v>0</v>
      </c>
      <c r="G164" s="89" t="s">
        <v>196</v>
      </c>
    </row>
    <row r="165" spans="1:7" s="89" customFormat="1" hidden="1">
      <c r="A165" s="351"/>
      <c r="B165" s="87"/>
      <c r="C165" s="87"/>
      <c r="D165" s="205"/>
      <c r="E165" s="87"/>
      <c r="F165" s="68">
        <f t="shared" si="3"/>
        <v>0</v>
      </c>
      <c r="G165" s="89" t="s">
        <v>196</v>
      </c>
    </row>
    <row r="166" spans="1:7" s="89" customFormat="1" hidden="1">
      <c r="A166" s="351"/>
      <c r="B166" s="87"/>
      <c r="C166" s="87"/>
      <c r="D166" s="205"/>
      <c r="E166" s="87"/>
      <c r="F166" s="68">
        <f t="shared" si="3"/>
        <v>0</v>
      </c>
      <c r="G166" s="89" t="s">
        <v>196</v>
      </c>
    </row>
    <row r="167" spans="1:7" s="89" customFormat="1" hidden="1">
      <c r="A167" s="351"/>
      <c r="B167" s="87"/>
      <c r="C167" s="87"/>
      <c r="D167" s="205"/>
      <c r="E167" s="87"/>
      <c r="F167" s="68">
        <f t="shared" si="3"/>
        <v>0</v>
      </c>
      <c r="G167" s="89" t="s">
        <v>196</v>
      </c>
    </row>
    <row r="168" spans="1:7" s="89" customFormat="1" hidden="1">
      <c r="A168" s="351"/>
      <c r="B168" s="87"/>
      <c r="C168" s="87"/>
      <c r="D168" s="205"/>
      <c r="E168" s="87"/>
      <c r="F168" s="68">
        <f t="shared" si="3"/>
        <v>0</v>
      </c>
      <c r="G168" s="89" t="s">
        <v>196</v>
      </c>
    </row>
    <row r="169" spans="1:7" s="89" customFormat="1" hidden="1">
      <c r="A169" s="351"/>
      <c r="B169" s="87"/>
      <c r="C169" s="87"/>
      <c r="D169" s="205"/>
      <c r="E169" s="87"/>
      <c r="F169" s="68">
        <f t="shared" si="3"/>
        <v>0</v>
      </c>
      <c r="G169" s="89" t="s">
        <v>196</v>
      </c>
    </row>
    <row r="170" spans="1:7" s="89" customFormat="1" hidden="1">
      <c r="A170" s="351"/>
      <c r="B170" s="87"/>
      <c r="C170" s="87"/>
      <c r="D170" s="205"/>
      <c r="E170" s="87"/>
      <c r="F170" s="68">
        <f t="shared" si="3"/>
        <v>0</v>
      </c>
      <c r="G170" s="89" t="s">
        <v>196</v>
      </c>
    </row>
    <row r="171" spans="1:7" s="89" customFormat="1" hidden="1">
      <c r="A171" s="351"/>
      <c r="B171" s="87"/>
      <c r="C171" s="87"/>
      <c r="D171" s="205"/>
      <c r="E171" s="87"/>
      <c r="F171" s="68">
        <f t="shared" si="3"/>
        <v>0</v>
      </c>
      <c r="G171" s="89" t="s">
        <v>196</v>
      </c>
    </row>
    <row r="172" spans="1:7" s="89" customFormat="1" hidden="1">
      <c r="A172" s="351"/>
      <c r="B172" s="87"/>
      <c r="C172" s="87"/>
      <c r="D172" s="205"/>
      <c r="E172" s="87"/>
      <c r="F172" s="68">
        <f t="shared" si="3"/>
        <v>0</v>
      </c>
      <c r="G172" s="89" t="s">
        <v>196</v>
      </c>
    </row>
    <row r="173" spans="1:7" s="89" customFormat="1" hidden="1">
      <c r="A173" s="351"/>
      <c r="B173" s="87"/>
      <c r="C173" s="87"/>
      <c r="D173" s="205"/>
      <c r="E173" s="87"/>
      <c r="F173" s="68">
        <f t="shared" si="3"/>
        <v>0</v>
      </c>
      <c r="G173" s="89" t="s">
        <v>196</v>
      </c>
    </row>
    <row r="174" spans="1:7" s="89" customFormat="1" hidden="1">
      <c r="A174" s="351"/>
      <c r="B174" s="87"/>
      <c r="C174" s="87"/>
      <c r="D174" s="205"/>
      <c r="E174" s="87"/>
      <c r="F174" s="68">
        <f t="shared" si="3"/>
        <v>0</v>
      </c>
      <c r="G174" s="89" t="s">
        <v>196</v>
      </c>
    </row>
    <row r="175" spans="1:7" s="89" customFormat="1" hidden="1">
      <c r="A175" s="351"/>
      <c r="B175" s="87"/>
      <c r="C175" s="87"/>
      <c r="D175" s="205"/>
      <c r="E175" s="87"/>
      <c r="F175" s="68">
        <f t="shared" si="3"/>
        <v>0</v>
      </c>
      <c r="G175" s="89" t="s">
        <v>196</v>
      </c>
    </row>
    <row r="176" spans="1:7" s="89" customFormat="1" hidden="1">
      <c r="A176" s="351"/>
      <c r="B176" s="87"/>
      <c r="C176" s="87"/>
      <c r="D176" s="205"/>
      <c r="E176" s="87"/>
      <c r="F176" s="68">
        <f t="shared" si="3"/>
        <v>0</v>
      </c>
      <c r="G176" s="89" t="s">
        <v>196</v>
      </c>
    </row>
    <row r="177" spans="1:7" s="89" customFormat="1" hidden="1">
      <c r="A177" s="351"/>
      <c r="B177" s="87"/>
      <c r="C177" s="87"/>
      <c r="D177" s="205"/>
      <c r="E177" s="87"/>
      <c r="F177" s="68">
        <f t="shared" si="3"/>
        <v>0</v>
      </c>
      <c r="G177" s="89" t="s">
        <v>196</v>
      </c>
    </row>
    <row r="178" spans="1:7" s="89" customFormat="1" hidden="1">
      <c r="A178" s="351"/>
      <c r="B178" s="87"/>
      <c r="C178" s="87"/>
      <c r="D178" s="205"/>
      <c r="E178" s="87"/>
      <c r="F178" s="68">
        <f t="shared" si="3"/>
        <v>0</v>
      </c>
      <c r="G178" s="89" t="s">
        <v>196</v>
      </c>
    </row>
    <row r="179" spans="1:7" s="89" customFormat="1" hidden="1">
      <c r="A179" s="351"/>
      <c r="B179" s="87"/>
      <c r="C179" s="87"/>
      <c r="D179" s="205"/>
      <c r="E179" s="87"/>
      <c r="F179" s="68">
        <f t="shared" si="3"/>
        <v>0</v>
      </c>
      <c r="G179" s="89" t="s">
        <v>196</v>
      </c>
    </row>
    <row r="180" spans="1:7" s="89" customFormat="1" hidden="1">
      <c r="A180" s="351"/>
      <c r="B180" s="87"/>
      <c r="C180" s="87"/>
      <c r="D180" s="205"/>
      <c r="E180" s="87"/>
      <c r="F180" s="68">
        <f t="shared" si="3"/>
        <v>0</v>
      </c>
      <c r="G180" s="89" t="s">
        <v>196</v>
      </c>
    </row>
    <row r="181" spans="1:7" s="89" customFormat="1" hidden="1">
      <c r="A181" s="351"/>
      <c r="B181" s="87"/>
      <c r="C181" s="87"/>
      <c r="D181" s="205"/>
      <c r="E181" s="87"/>
      <c r="F181" s="68">
        <f t="shared" si="3"/>
        <v>0</v>
      </c>
      <c r="G181" s="89" t="s">
        <v>196</v>
      </c>
    </row>
    <row r="182" spans="1:7" s="89" customFormat="1" hidden="1">
      <c r="A182" s="351"/>
      <c r="B182" s="87"/>
      <c r="C182" s="87"/>
      <c r="D182" s="205"/>
      <c r="E182" s="87"/>
      <c r="F182" s="68">
        <f t="shared" si="3"/>
        <v>0</v>
      </c>
      <c r="G182" s="89" t="s">
        <v>196</v>
      </c>
    </row>
    <row r="183" spans="1:7" s="89" customFormat="1" hidden="1">
      <c r="A183" s="351"/>
      <c r="B183" s="87"/>
      <c r="C183" s="87"/>
      <c r="D183" s="205"/>
      <c r="E183" s="87"/>
      <c r="F183" s="68">
        <f t="shared" si="3"/>
        <v>0</v>
      </c>
      <c r="G183" s="89" t="s">
        <v>196</v>
      </c>
    </row>
    <row r="184" spans="1:7" s="89" customFormat="1" hidden="1">
      <c r="A184" s="351"/>
      <c r="B184" s="87"/>
      <c r="C184" s="87"/>
      <c r="D184" s="205"/>
      <c r="E184" s="87"/>
      <c r="F184" s="68">
        <f t="shared" si="3"/>
        <v>0</v>
      </c>
      <c r="G184" s="89" t="s">
        <v>196</v>
      </c>
    </row>
    <row r="185" spans="1:7" s="89" customFormat="1" hidden="1">
      <c r="A185" s="351"/>
      <c r="B185" s="87"/>
      <c r="C185" s="87"/>
      <c r="D185" s="205"/>
      <c r="E185" s="87"/>
      <c r="F185" s="68">
        <f t="shared" si="3"/>
        <v>0</v>
      </c>
      <c r="G185" s="89" t="s">
        <v>196</v>
      </c>
    </row>
    <row r="186" spans="1:7" s="89" customFormat="1" hidden="1">
      <c r="A186" s="351"/>
      <c r="B186" s="87"/>
      <c r="C186" s="87"/>
      <c r="D186" s="205"/>
      <c r="E186" s="87"/>
      <c r="F186" s="68">
        <f t="shared" si="3"/>
        <v>0</v>
      </c>
      <c r="G186" s="89" t="s">
        <v>196</v>
      </c>
    </row>
    <row r="187" spans="1:7" s="89" customFormat="1" hidden="1">
      <c r="A187" s="351"/>
      <c r="B187" s="87"/>
      <c r="C187" s="87"/>
      <c r="D187" s="205"/>
      <c r="E187" s="87"/>
      <c r="F187" s="68">
        <f t="shared" si="3"/>
        <v>0</v>
      </c>
      <c r="G187" s="89" t="s">
        <v>196</v>
      </c>
    </row>
    <row r="188" spans="1:7" s="89" customFormat="1" hidden="1">
      <c r="A188" s="351"/>
      <c r="B188" s="87"/>
      <c r="C188" s="87"/>
      <c r="D188" s="205"/>
      <c r="E188" s="87"/>
      <c r="F188" s="68">
        <f t="shared" si="3"/>
        <v>0</v>
      </c>
      <c r="G188" s="89" t="s">
        <v>196</v>
      </c>
    </row>
    <row r="189" spans="1:7" s="89" customFormat="1" hidden="1">
      <c r="A189" s="351"/>
      <c r="B189" s="87"/>
      <c r="C189" s="87"/>
      <c r="D189" s="205"/>
      <c r="E189" s="87"/>
      <c r="F189" s="68">
        <f t="shared" si="3"/>
        <v>0</v>
      </c>
      <c r="G189" s="89" t="s">
        <v>196</v>
      </c>
    </row>
    <row r="190" spans="1:7" s="89" customFormat="1" hidden="1">
      <c r="A190" s="351"/>
      <c r="B190" s="87"/>
      <c r="C190" s="87"/>
      <c r="D190" s="205"/>
      <c r="E190" s="87"/>
      <c r="F190" s="68">
        <f t="shared" si="3"/>
        <v>0</v>
      </c>
      <c r="G190" s="89" t="s">
        <v>196</v>
      </c>
    </row>
    <row r="191" spans="1:7" s="89" customFormat="1" hidden="1">
      <c r="A191" s="351"/>
      <c r="B191" s="87"/>
      <c r="C191" s="87"/>
      <c r="D191" s="205"/>
      <c r="E191" s="87"/>
      <c r="F191" s="68">
        <f t="shared" si="3"/>
        <v>0</v>
      </c>
      <c r="G191" s="89" t="s">
        <v>196</v>
      </c>
    </row>
    <row r="192" spans="1:7" s="89" customFormat="1" hidden="1">
      <c r="A192" s="351"/>
      <c r="B192" s="87"/>
      <c r="C192" s="87"/>
      <c r="D192" s="205"/>
      <c r="E192" s="87"/>
      <c r="F192" s="68">
        <f t="shared" si="3"/>
        <v>0</v>
      </c>
      <c r="G192" s="89" t="s">
        <v>196</v>
      </c>
    </row>
    <row r="193" spans="1:7" s="89" customFormat="1" hidden="1">
      <c r="A193" s="351"/>
      <c r="B193" s="87"/>
      <c r="C193" s="87"/>
      <c r="D193" s="205"/>
      <c r="E193" s="87"/>
      <c r="F193" s="68">
        <f t="shared" si="3"/>
        <v>0</v>
      </c>
      <c r="G193" s="89" t="s">
        <v>196</v>
      </c>
    </row>
    <row r="194" spans="1:7" s="89" customFormat="1" hidden="1">
      <c r="A194" s="351"/>
      <c r="B194" s="87"/>
      <c r="C194" s="87"/>
      <c r="D194" s="205"/>
      <c r="E194" s="87"/>
      <c r="F194" s="68">
        <f t="shared" si="3"/>
        <v>0</v>
      </c>
      <c r="G194" s="89" t="s">
        <v>196</v>
      </c>
    </row>
    <row r="195" spans="1:7" s="89" customFormat="1" hidden="1">
      <c r="A195" s="351"/>
      <c r="B195" s="87"/>
      <c r="C195" s="87"/>
      <c r="D195" s="205"/>
      <c r="E195" s="87"/>
      <c r="F195" s="68">
        <f t="shared" si="3"/>
        <v>0</v>
      </c>
      <c r="G195" s="89" t="s">
        <v>196</v>
      </c>
    </row>
    <row r="196" spans="1:7" s="89" customFormat="1" hidden="1">
      <c r="A196" s="351"/>
      <c r="B196" s="87"/>
      <c r="C196" s="87"/>
      <c r="D196" s="205"/>
      <c r="E196" s="87"/>
      <c r="F196" s="68">
        <f t="shared" si="3"/>
        <v>0</v>
      </c>
      <c r="G196" s="89" t="s">
        <v>196</v>
      </c>
    </row>
    <row r="197" spans="1:7" s="89" customFormat="1" hidden="1">
      <c r="A197" s="351"/>
      <c r="B197" s="87"/>
      <c r="C197" s="87"/>
      <c r="D197" s="205"/>
      <c r="E197" s="87"/>
      <c r="F197" s="68">
        <f t="shared" si="3"/>
        <v>0</v>
      </c>
      <c r="G197" s="89" t="s">
        <v>196</v>
      </c>
    </row>
    <row r="198" spans="1:7" s="89" customFormat="1" hidden="1">
      <c r="A198" s="351"/>
      <c r="B198" s="87"/>
      <c r="C198" s="87"/>
      <c r="D198" s="205"/>
      <c r="E198" s="87"/>
      <c r="F198" s="68">
        <f t="shared" si="3"/>
        <v>0</v>
      </c>
      <c r="G198" s="89" t="s">
        <v>196</v>
      </c>
    </row>
    <row r="199" spans="1:7" s="89" customFormat="1" hidden="1">
      <c r="A199" s="351"/>
      <c r="B199" s="87"/>
      <c r="C199" s="87"/>
      <c r="D199" s="205"/>
      <c r="E199" s="87"/>
      <c r="F199" s="68">
        <f t="shared" si="3"/>
        <v>0</v>
      </c>
      <c r="G199" s="89" t="s">
        <v>196</v>
      </c>
    </row>
    <row r="200" spans="1:7" s="89" customFormat="1" hidden="1">
      <c r="A200" s="351"/>
      <c r="B200" s="87"/>
      <c r="C200" s="87"/>
      <c r="D200" s="205"/>
      <c r="E200" s="87"/>
      <c r="F200" s="68">
        <f t="shared" si="3"/>
        <v>0</v>
      </c>
      <c r="G200" s="89" t="s">
        <v>196</v>
      </c>
    </row>
    <row r="201" spans="1:7" s="89" customFormat="1" hidden="1">
      <c r="A201" s="351"/>
      <c r="B201" s="87"/>
      <c r="C201" s="87"/>
      <c r="D201" s="205"/>
      <c r="E201" s="87"/>
      <c r="F201" s="68">
        <f t="shared" si="3"/>
        <v>0</v>
      </c>
      <c r="G201" s="89" t="s">
        <v>196</v>
      </c>
    </row>
    <row r="202" spans="1:7" s="89" customFormat="1" hidden="1">
      <c r="A202" s="351"/>
      <c r="B202" s="87"/>
      <c r="C202" s="87"/>
      <c r="D202" s="205"/>
      <c r="E202" s="87"/>
      <c r="F202" s="68">
        <f t="shared" si="3"/>
        <v>0</v>
      </c>
      <c r="G202" s="89" t="s">
        <v>196</v>
      </c>
    </row>
    <row r="203" spans="1:7" s="89" customFormat="1" hidden="1">
      <c r="A203" s="351"/>
      <c r="B203" s="87"/>
      <c r="C203" s="87"/>
      <c r="D203" s="205"/>
      <c r="E203" s="87"/>
      <c r="F203" s="68">
        <f t="shared" si="3"/>
        <v>0</v>
      </c>
      <c r="G203" s="89" t="s">
        <v>196</v>
      </c>
    </row>
    <row r="204" spans="1:7" s="89" customFormat="1" hidden="1">
      <c r="A204" s="351"/>
      <c r="B204" s="87"/>
      <c r="C204" s="87"/>
      <c r="D204" s="205"/>
      <c r="E204" s="87"/>
      <c r="F204" s="68">
        <f t="shared" si="3"/>
        <v>0</v>
      </c>
      <c r="G204" s="89" t="s">
        <v>196</v>
      </c>
    </row>
    <row r="205" spans="1:7" s="89" customFormat="1" hidden="1">
      <c r="A205" s="351"/>
      <c r="B205" s="87"/>
      <c r="C205" s="87"/>
      <c r="D205" s="205"/>
      <c r="E205" s="87"/>
      <c r="F205" s="68">
        <f t="shared" si="3"/>
        <v>0</v>
      </c>
      <c r="G205" s="89" t="s">
        <v>196</v>
      </c>
    </row>
    <row r="206" spans="1:7" s="89" customFormat="1" hidden="1">
      <c r="A206" s="351"/>
      <c r="B206" s="87"/>
      <c r="C206" s="87"/>
      <c r="D206" s="205"/>
      <c r="E206" s="87"/>
      <c r="F206" s="68">
        <f t="shared" si="3"/>
        <v>0</v>
      </c>
      <c r="G206" s="89" t="s">
        <v>196</v>
      </c>
    </row>
    <row r="207" spans="1:7" s="89" customFormat="1" hidden="1">
      <c r="A207" s="351"/>
      <c r="B207" s="87"/>
      <c r="C207" s="87"/>
      <c r="D207" s="205"/>
      <c r="E207" s="87"/>
      <c r="F207" s="68">
        <f t="shared" si="3"/>
        <v>0</v>
      </c>
      <c r="G207" s="89" t="s">
        <v>196</v>
      </c>
    </row>
    <row r="208" spans="1:7" s="89" customFormat="1" hidden="1">
      <c r="A208" s="351"/>
      <c r="B208" s="87"/>
      <c r="C208" s="87"/>
      <c r="D208" s="205"/>
      <c r="E208" s="87"/>
      <c r="F208" s="68">
        <f t="shared" si="3"/>
        <v>0</v>
      </c>
      <c r="G208" s="89" t="s">
        <v>196</v>
      </c>
    </row>
    <row r="209" spans="1:7" s="89" customFormat="1" hidden="1">
      <c r="A209" s="351"/>
      <c r="B209" s="87"/>
      <c r="C209" s="87"/>
      <c r="D209" s="205"/>
      <c r="E209" s="87"/>
      <c r="F209" s="68">
        <f t="shared" si="3"/>
        <v>0</v>
      </c>
      <c r="G209" s="89" t="s">
        <v>196</v>
      </c>
    </row>
    <row r="210" spans="1:7" s="89" customFormat="1" hidden="1">
      <c r="A210" s="351"/>
      <c r="B210" s="87"/>
      <c r="C210" s="87"/>
      <c r="D210" s="205"/>
      <c r="E210" s="87"/>
      <c r="F210" s="68">
        <f t="shared" si="3"/>
        <v>0</v>
      </c>
      <c r="G210" s="89" t="s">
        <v>196</v>
      </c>
    </row>
    <row r="211" spans="1:7" s="89" customFormat="1" hidden="1">
      <c r="A211" s="351"/>
      <c r="B211" s="87"/>
      <c r="C211" s="87"/>
      <c r="D211" s="205"/>
      <c r="E211" s="87"/>
      <c r="F211" s="68">
        <f t="shared" si="3"/>
        <v>0</v>
      </c>
      <c r="G211" s="89" t="s">
        <v>196</v>
      </c>
    </row>
    <row r="212" spans="1:7" s="89" customFormat="1" hidden="1">
      <c r="A212" s="351"/>
      <c r="B212" s="87"/>
      <c r="C212" s="87"/>
      <c r="D212" s="205"/>
      <c r="E212" s="87"/>
      <c r="F212" s="68">
        <f t="shared" si="3"/>
        <v>0</v>
      </c>
      <c r="G212" s="89" t="s">
        <v>196</v>
      </c>
    </row>
    <row r="213" spans="1:7" s="89" customFormat="1" hidden="1">
      <c r="A213" s="351"/>
      <c r="B213" s="87"/>
      <c r="C213" s="87"/>
      <c r="D213" s="205"/>
      <c r="E213" s="87"/>
      <c r="F213" s="68">
        <f t="shared" si="3"/>
        <v>0</v>
      </c>
      <c r="G213" s="89" t="s">
        <v>196</v>
      </c>
    </row>
    <row r="214" spans="1:7" s="89" customFormat="1" hidden="1">
      <c r="A214" s="351"/>
      <c r="B214" s="87"/>
      <c r="C214" s="87"/>
      <c r="D214" s="205"/>
      <c r="E214" s="87"/>
      <c r="F214" s="68">
        <f t="shared" si="3"/>
        <v>0</v>
      </c>
      <c r="G214" s="89" t="s">
        <v>196</v>
      </c>
    </row>
    <row r="215" spans="1:7" s="89" customFormat="1" hidden="1">
      <c r="A215" s="351"/>
      <c r="B215" s="87"/>
      <c r="C215" s="87"/>
      <c r="D215" s="205"/>
      <c r="E215" s="87"/>
      <c r="F215" s="68">
        <f t="shared" si="3"/>
        <v>0</v>
      </c>
      <c r="G215" s="89" t="s">
        <v>196</v>
      </c>
    </row>
    <row r="216" spans="1:7" s="89" customFormat="1" hidden="1">
      <c r="A216" s="351"/>
      <c r="B216" s="87"/>
      <c r="C216" s="87"/>
      <c r="D216" s="205"/>
      <c r="E216" s="87"/>
      <c r="F216" s="68">
        <f t="shared" si="3"/>
        <v>0</v>
      </c>
      <c r="G216" s="89" t="s">
        <v>196</v>
      </c>
    </row>
    <row r="217" spans="1:7" s="89" customFormat="1" hidden="1">
      <c r="A217" s="351"/>
      <c r="B217" s="87"/>
      <c r="C217" s="87"/>
      <c r="D217" s="205"/>
      <c r="E217" s="87"/>
      <c r="F217" s="68">
        <f t="shared" si="3"/>
        <v>0</v>
      </c>
      <c r="G217" s="89" t="s">
        <v>196</v>
      </c>
    </row>
    <row r="218" spans="1:7" s="89" customFormat="1" hidden="1">
      <c r="A218" s="351"/>
      <c r="B218" s="87"/>
      <c r="C218" s="87"/>
      <c r="D218" s="205"/>
      <c r="E218" s="87"/>
      <c r="F218" s="68">
        <f t="shared" si="3"/>
        <v>0</v>
      </c>
      <c r="G218" s="89" t="s">
        <v>196</v>
      </c>
    </row>
    <row r="219" spans="1:7" s="89" customFormat="1" hidden="1">
      <c r="A219" s="351"/>
      <c r="B219" s="87"/>
      <c r="C219" s="87"/>
      <c r="D219" s="205"/>
      <c r="E219" s="87"/>
      <c r="F219" s="68">
        <f t="shared" si="3"/>
        <v>0</v>
      </c>
      <c r="G219" s="89" t="s">
        <v>196</v>
      </c>
    </row>
    <row r="220" spans="1:7" s="89" customFormat="1" hidden="1">
      <c r="A220" s="351"/>
      <c r="B220" s="87"/>
      <c r="C220" s="87"/>
      <c r="D220" s="205"/>
      <c r="E220" s="87"/>
      <c r="F220" s="68">
        <f t="shared" si="3"/>
        <v>0</v>
      </c>
      <c r="G220" s="89" t="s">
        <v>196</v>
      </c>
    </row>
    <row r="221" spans="1:7" s="89" customFormat="1" hidden="1">
      <c r="A221" s="351"/>
      <c r="B221" s="87"/>
      <c r="C221" s="87"/>
      <c r="D221" s="205"/>
      <c r="E221" s="87"/>
      <c r="F221" s="68">
        <f t="shared" si="3"/>
        <v>0</v>
      </c>
      <c r="G221" s="89" t="s">
        <v>196</v>
      </c>
    </row>
    <row r="222" spans="1:7" s="89" customFormat="1" hidden="1">
      <c r="A222" s="351"/>
      <c r="B222" s="87"/>
      <c r="C222" s="87"/>
      <c r="D222" s="205"/>
      <c r="E222" s="87"/>
      <c r="F222" s="68">
        <f t="shared" si="3"/>
        <v>0</v>
      </c>
      <c r="G222" s="89" t="s">
        <v>196</v>
      </c>
    </row>
    <row r="223" spans="1:7" s="89" customFormat="1" hidden="1">
      <c r="A223" s="351"/>
      <c r="B223" s="87"/>
      <c r="C223" s="87"/>
      <c r="D223" s="205"/>
      <c r="E223" s="87"/>
      <c r="F223" s="68">
        <f t="shared" si="3"/>
        <v>0</v>
      </c>
      <c r="G223" s="89" t="s">
        <v>196</v>
      </c>
    </row>
    <row r="224" spans="1:7" s="89" customFormat="1" hidden="1">
      <c r="A224" s="351"/>
      <c r="B224" s="87"/>
      <c r="C224" s="87"/>
      <c r="D224" s="205"/>
      <c r="E224" s="87"/>
      <c r="F224" s="68">
        <f t="shared" si="3"/>
        <v>0</v>
      </c>
      <c r="G224" s="89" t="s">
        <v>196</v>
      </c>
    </row>
    <row r="225" spans="1:7" s="89" customFormat="1" hidden="1">
      <c r="A225" s="351"/>
      <c r="B225" s="87"/>
      <c r="C225" s="87"/>
      <c r="D225" s="205"/>
      <c r="E225" s="87"/>
      <c r="F225" s="68">
        <f t="shared" si="3"/>
        <v>0</v>
      </c>
      <c r="G225" s="89" t="s">
        <v>196</v>
      </c>
    </row>
    <row r="226" spans="1:7" s="89" customFormat="1" hidden="1">
      <c r="A226" s="351"/>
      <c r="B226" s="87"/>
      <c r="C226" s="87"/>
      <c r="D226" s="205"/>
      <c r="E226" s="87"/>
      <c r="F226" s="68">
        <f t="shared" si="3"/>
        <v>0</v>
      </c>
      <c r="G226" s="89" t="s">
        <v>196</v>
      </c>
    </row>
    <row r="227" spans="1:7" s="89" customFormat="1" hidden="1">
      <c r="A227" s="351"/>
      <c r="B227" s="87"/>
      <c r="C227" s="87"/>
      <c r="D227" s="205"/>
      <c r="E227" s="87"/>
      <c r="F227" s="68">
        <f t="shared" si="3"/>
        <v>0</v>
      </c>
      <c r="G227" s="89" t="s">
        <v>196</v>
      </c>
    </row>
    <row r="228" spans="1:7" s="89" customFormat="1" hidden="1">
      <c r="A228" s="351"/>
      <c r="B228" s="87"/>
      <c r="C228" s="87"/>
      <c r="D228" s="205"/>
      <c r="E228" s="87"/>
      <c r="F228" s="68">
        <f t="shared" si="3"/>
        <v>0</v>
      </c>
      <c r="G228" s="89" t="s">
        <v>196</v>
      </c>
    </row>
    <row r="229" spans="1:7" s="89" customFormat="1" hidden="1">
      <c r="A229" s="351"/>
      <c r="B229" s="87"/>
      <c r="C229" s="87"/>
      <c r="D229" s="205"/>
      <c r="E229" s="87"/>
      <c r="F229" s="68">
        <f t="shared" si="3"/>
        <v>0</v>
      </c>
      <c r="G229" s="89" t="s">
        <v>196</v>
      </c>
    </row>
    <row r="230" spans="1:7" s="89" customFormat="1" hidden="1">
      <c r="A230" s="351"/>
      <c r="B230" s="87"/>
      <c r="C230" s="87"/>
      <c r="D230" s="205"/>
      <c r="E230" s="87"/>
      <c r="F230" s="68">
        <f t="shared" si="3"/>
        <v>0</v>
      </c>
      <c r="G230" s="89" t="s">
        <v>196</v>
      </c>
    </row>
    <row r="231" spans="1:7" s="89" customFormat="1" hidden="1">
      <c r="A231" s="351"/>
      <c r="B231" s="87"/>
      <c r="C231" s="87"/>
      <c r="D231" s="205"/>
      <c r="E231" s="87"/>
      <c r="F231" s="68">
        <f t="shared" si="3"/>
        <v>0</v>
      </c>
      <c r="G231" s="89" t="s">
        <v>196</v>
      </c>
    </row>
    <row r="232" spans="1:7" s="89" customFormat="1" hidden="1">
      <c r="A232" s="351"/>
      <c r="B232" s="87"/>
      <c r="C232" s="87"/>
      <c r="D232" s="205"/>
      <c r="E232" s="87"/>
      <c r="F232" s="68">
        <f t="shared" si="3"/>
        <v>0</v>
      </c>
      <c r="G232" s="89" t="s">
        <v>196</v>
      </c>
    </row>
    <row r="233" spans="1:7" s="89" customFormat="1" hidden="1">
      <c r="A233" s="351"/>
      <c r="B233" s="87"/>
      <c r="C233" s="87"/>
      <c r="D233" s="205"/>
      <c r="E233" s="87"/>
      <c r="F233" s="68">
        <f t="shared" si="3"/>
        <v>0</v>
      </c>
      <c r="G233" s="89" t="s">
        <v>196</v>
      </c>
    </row>
    <row r="234" spans="1:7" s="89" customFormat="1" hidden="1">
      <c r="A234" s="351"/>
      <c r="B234" s="87"/>
      <c r="C234" s="87"/>
      <c r="D234" s="205"/>
      <c r="E234" s="87"/>
      <c r="F234" s="68">
        <f t="shared" si="3"/>
        <v>0</v>
      </c>
      <c r="G234" s="89" t="s">
        <v>196</v>
      </c>
    </row>
    <row r="235" spans="1:7" s="89" customFormat="1" hidden="1">
      <c r="A235" s="351"/>
      <c r="B235" s="87"/>
      <c r="C235" s="87"/>
      <c r="D235" s="205"/>
      <c r="E235" s="87"/>
      <c r="F235" s="68">
        <f t="shared" si="3"/>
        <v>0</v>
      </c>
      <c r="G235" s="89" t="s">
        <v>196</v>
      </c>
    </row>
    <row r="236" spans="1:7" s="89" customFormat="1" hidden="1">
      <c r="A236" s="351"/>
      <c r="B236" s="87"/>
      <c r="C236" s="87"/>
      <c r="D236" s="205"/>
      <c r="E236" s="87"/>
      <c r="F236" s="68">
        <f t="shared" si="3"/>
        <v>0</v>
      </c>
      <c r="G236" s="89" t="s">
        <v>196</v>
      </c>
    </row>
    <row r="237" spans="1:7" s="89" customFormat="1" hidden="1">
      <c r="A237" s="351"/>
      <c r="B237" s="87"/>
      <c r="C237" s="87"/>
      <c r="D237" s="205"/>
      <c r="E237" s="87"/>
      <c r="F237" s="68">
        <f t="shared" si="3"/>
        <v>0</v>
      </c>
      <c r="G237" s="89" t="s">
        <v>196</v>
      </c>
    </row>
    <row r="238" spans="1:7" s="89" customFormat="1" hidden="1">
      <c r="A238" s="351"/>
      <c r="B238" s="87"/>
      <c r="C238" s="87"/>
      <c r="D238" s="205"/>
      <c r="E238" s="87"/>
      <c r="F238" s="68">
        <f t="shared" si="3"/>
        <v>0</v>
      </c>
      <c r="G238" s="89" t="s">
        <v>196</v>
      </c>
    </row>
    <row r="239" spans="1:7" s="89" customFormat="1" hidden="1">
      <c r="A239" s="351"/>
      <c r="B239" s="87"/>
      <c r="C239" s="87"/>
      <c r="D239" s="205"/>
      <c r="E239" s="87"/>
      <c r="F239" s="68">
        <f t="shared" si="3"/>
        <v>0</v>
      </c>
      <c r="G239" s="89" t="s">
        <v>196</v>
      </c>
    </row>
    <row r="240" spans="1:7" s="89" customFormat="1" hidden="1">
      <c r="A240" s="351"/>
      <c r="B240" s="87"/>
      <c r="C240" s="87"/>
      <c r="D240" s="205"/>
      <c r="E240" s="87"/>
      <c r="F240" s="68">
        <f t="shared" si="3"/>
        <v>0</v>
      </c>
      <c r="G240" s="89" t="s">
        <v>196</v>
      </c>
    </row>
    <row r="241" spans="1:7" s="89" customFormat="1" hidden="1">
      <c r="A241" s="351"/>
      <c r="B241" s="87"/>
      <c r="C241" s="87"/>
      <c r="D241" s="205"/>
      <c r="E241" s="87"/>
      <c r="F241" s="68">
        <f t="shared" si="3"/>
        <v>0</v>
      </c>
      <c r="G241" s="89" t="s">
        <v>196</v>
      </c>
    </row>
    <row r="242" spans="1:7" s="89" customFormat="1" hidden="1">
      <c r="A242" s="351"/>
      <c r="B242" s="87"/>
      <c r="C242" s="87"/>
      <c r="D242" s="205"/>
      <c r="E242" s="87"/>
      <c r="F242" s="68">
        <f t="shared" si="3"/>
        <v>0</v>
      </c>
      <c r="G242" s="89" t="s">
        <v>196</v>
      </c>
    </row>
    <row r="243" spans="1:7" s="89" customFormat="1" hidden="1">
      <c r="A243" s="351"/>
      <c r="B243" s="87"/>
      <c r="C243" s="87"/>
      <c r="D243" s="205"/>
      <c r="E243" s="87"/>
      <c r="F243" s="68">
        <f t="shared" si="3"/>
        <v>0</v>
      </c>
      <c r="G243" s="89" t="s">
        <v>196</v>
      </c>
    </row>
    <row r="244" spans="1:7" s="89" customFormat="1" hidden="1">
      <c r="A244" s="351"/>
      <c r="B244" s="87"/>
      <c r="C244" s="87"/>
      <c r="D244" s="205"/>
      <c r="E244" s="87"/>
      <c r="F244" s="68">
        <f t="shared" si="3"/>
        <v>0</v>
      </c>
      <c r="G244" s="89" t="s">
        <v>196</v>
      </c>
    </row>
    <row r="245" spans="1:7" s="89" customFormat="1" hidden="1">
      <c r="A245" s="351"/>
      <c r="B245" s="87"/>
      <c r="C245" s="87"/>
      <c r="D245" s="205"/>
      <c r="E245" s="87"/>
      <c r="F245" s="68">
        <f t="shared" si="3"/>
        <v>0</v>
      </c>
      <c r="G245" s="89" t="s">
        <v>196</v>
      </c>
    </row>
    <row r="246" spans="1:7" s="89" customFormat="1" hidden="1">
      <c r="A246" s="351"/>
      <c r="B246" s="87"/>
      <c r="C246" s="87"/>
      <c r="D246" s="205"/>
      <c r="E246" s="87"/>
      <c r="F246" s="68">
        <f t="shared" si="3"/>
        <v>0</v>
      </c>
      <c r="G246" s="89" t="s">
        <v>196</v>
      </c>
    </row>
    <row r="247" spans="1:7" s="89" customFormat="1" hidden="1">
      <c r="A247" s="351"/>
      <c r="B247" s="87"/>
      <c r="C247" s="87"/>
      <c r="D247" s="205"/>
      <c r="E247" s="87"/>
      <c r="F247" s="68">
        <f t="shared" si="3"/>
        <v>0</v>
      </c>
      <c r="G247" s="89" t="s">
        <v>196</v>
      </c>
    </row>
    <row r="248" spans="1:7" s="89" customFormat="1" hidden="1">
      <c r="A248" s="351"/>
      <c r="B248" s="87"/>
      <c r="C248" s="87"/>
      <c r="D248" s="205"/>
      <c r="E248" s="87"/>
      <c r="F248" s="68">
        <f t="shared" si="3"/>
        <v>0</v>
      </c>
      <c r="G248" s="89" t="s">
        <v>196</v>
      </c>
    </row>
    <row r="249" spans="1:7" s="89" customFormat="1" hidden="1">
      <c r="A249" s="351"/>
      <c r="B249" s="87"/>
      <c r="C249" s="87"/>
      <c r="D249" s="205"/>
      <c r="E249" s="87"/>
      <c r="F249" s="68">
        <f t="shared" si="3"/>
        <v>0</v>
      </c>
      <c r="G249" s="89" t="s">
        <v>196</v>
      </c>
    </row>
    <row r="250" spans="1:7" s="89" customFormat="1" hidden="1">
      <c r="A250" s="351"/>
      <c r="B250" s="87"/>
      <c r="C250" s="87"/>
      <c r="D250" s="205"/>
      <c r="E250" s="87"/>
      <c r="F250" s="68">
        <f t="shared" si="3"/>
        <v>0</v>
      </c>
      <c r="G250" s="89" t="s">
        <v>196</v>
      </c>
    </row>
    <row r="251" spans="1:7" s="89" customFormat="1" hidden="1">
      <c r="A251" s="351"/>
      <c r="B251" s="87"/>
      <c r="C251" s="87"/>
      <c r="D251" s="205"/>
      <c r="E251" s="87"/>
      <c r="F251" s="68">
        <f t="shared" si="3"/>
        <v>0</v>
      </c>
      <c r="G251" s="89" t="s">
        <v>196</v>
      </c>
    </row>
    <row r="252" spans="1:7" s="89" customFormat="1" hidden="1">
      <c r="A252" s="351"/>
      <c r="B252" s="87"/>
      <c r="C252" s="87"/>
      <c r="D252" s="205"/>
      <c r="E252" s="87"/>
      <c r="F252" s="68">
        <f t="shared" si="3"/>
        <v>0</v>
      </c>
      <c r="G252" s="89" t="s">
        <v>196</v>
      </c>
    </row>
    <row r="253" spans="1:7" s="89" customFormat="1" hidden="1">
      <c r="A253" s="351"/>
      <c r="B253" s="87"/>
      <c r="C253" s="87"/>
      <c r="D253" s="205"/>
      <c r="E253" s="87"/>
      <c r="F253" s="68">
        <f t="shared" si="3"/>
        <v>0</v>
      </c>
      <c r="G253" s="89" t="s">
        <v>196</v>
      </c>
    </row>
    <row r="254" spans="1:7" s="89" customFormat="1" hidden="1">
      <c r="A254" s="351"/>
      <c r="B254" s="87"/>
      <c r="C254" s="87"/>
      <c r="D254" s="205"/>
      <c r="E254" s="87"/>
      <c r="F254" s="68">
        <f t="shared" si="3"/>
        <v>0</v>
      </c>
      <c r="G254" s="89" t="s">
        <v>196</v>
      </c>
    </row>
    <row r="255" spans="1:7" s="89" customFormat="1" hidden="1">
      <c r="A255" s="351"/>
      <c r="B255" s="87"/>
      <c r="C255" s="87"/>
      <c r="D255" s="205"/>
      <c r="E255" s="87"/>
      <c r="F255" s="68">
        <f t="shared" si="3"/>
        <v>0</v>
      </c>
      <c r="G255" s="89" t="s">
        <v>196</v>
      </c>
    </row>
    <row r="256" spans="1:7" s="89" customFormat="1" hidden="1">
      <c r="A256" s="351"/>
      <c r="B256" s="87"/>
      <c r="C256" s="87"/>
      <c r="D256" s="205"/>
      <c r="E256" s="87"/>
      <c r="F256" s="68">
        <f t="shared" si="3"/>
        <v>0</v>
      </c>
      <c r="G256" s="89" t="s">
        <v>196</v>
      </c>
    </row>
    <row r="257" spans="1:9" s="89" customFormat="1" hidden="1">
      <c r="A257" s="351"/>
      <c r="B257" s="87"/>
      <c r="C257" s="87"/>
      <c r="D257" s="205"/>
      <c r="E257" s="87"/>
      <c r="F257" s="68">
        <f t="shared" si="3"/>
        <v>0</v>
      </c>
      <c r="G257" s="89" t="s">
        <v>196</v>
      </c>
    </row>
    <row r="258" spans="1:9" s="89" customFormat="1" hidden="1">
      <c r="A258" s="351"/>
      <c r="B258" s="87"/>
      <c r="C258" s="87"/>
      <c r="D258" s="205"/>
      <c r="E258" s="87"/>
      <c r="F258" s="68">
        <f t="shared" si="3"/>
        <v>0</v>
      </c>
      <c r="G258" s="89" t="s">
        <v>196</v>
      </c>
    </row>
    <row r="259" spans="1:9" s="89" customFormat="1" hidden="1">
      <c r="A259" s="351"/>
      <c r="B259" s="87"/>
      <c r="C259" s="87"/>
      <c r="D259" s="205"/>
      <c r="E259" s="87"/>
      <c r="F259" s="68">
        <f t="shared" si="3"/>
        <v>0</v>
      </c>
      <c r="G259" s="89" t="s">
        <v>196</v>
      </c>
    </row>
    <row r="260" spans="1:9" s="89" customFormat="1" hidden="1">
      <c r="A260" s="351"/>
      <c r="B260" s="87"/>
      <c r="C260" s="87"/>
      <c r="D260" s="205"/>
      <c r="E260" s="87"/>
      <c r="F260" s="68">
        <f t="shared" si="3"/>
        <v>0</v>
      </c>
      <c r="G260" s="89" t="s">
        <v>196</v>
      </c>
    </row>
    <row r="261" spans="1:9" s="89" customFormat="1" hidden="1">
      <c r="A261" s="351"/>
      <c r="B261" s="87"/>
      <c r="C261" s="87"/>
      <c r="D261" s="205"/>
      <c r="E261" s="87"/>
      <c r="F261" s="68">
        <f t="shared" si="3"/>
        <v>0</v>
      </c>
      <c r="G261" s="89" t="s">
        <v>196</v>
      </c>
    </row>
    <row r="262" spans="1:9" s="89" customFormat="1" hidden="1">
      <c r="A262" s="351"/>
      <c r="B262" s="87"/>
      <c r="C262" s="87"/>
      <c r="D262" s="205"/>
      <c r="E262" s="87"/>
      <c r="F262" s="68">
        <f t="shared" si="3"/>
        <v>0</v>
      </c>
      <c r="G262" s="89" t="s">
        <v>196</v>
      </c>
    </row>
    <row r="263" spans="1:9" s="89" customFormat="1" hidden="1">
      <c r="A263" s="351"/>
      <c r="B263" s="87"/>
      <c r="C263" s="87"/>
      <c r="D263" s="205"/>
      <c r="E263" s="87"/>
      <c r="F263" s="68">
        <f t="shared" si="3"/>
        <v>0</v>
      </c>
      <c r="G263" s="89" t="s">
        <v>196</v>
      </c>
    </row>
    <row r="264" spans="1:9" s="89" customFormat="1" hidden="1">
      <c r="A264" s="351"/>
      <c r="B264" s="87"/>
      <c r="C264" s="87"/>
      <c r="D264" s="205"/>
      <c r="E264" s="87"/>
      <c r="F264" s="68">
        <f t="shared" si="3"/>
        <v>0</v>
      </c>
      <c r="G264" s="89" t="s">
        <v>196</v>
      </c>
    </row>
    <row r="265" spans="1:9" s="89" customFormat="1" hidden="1">
      <c r="A265" s="351"/>
      <c r="B265" s="87"/>
      <c r="C265" s="87"/>
      <c r="D265" s="205"/>
      <c r="E265" s="87"/>
      <c r="F265" s="68">
        <f t="shared" si="3"/>
        <v>0</v>
      </c>
      <c r="G265" s="89" t="s">
        <v>196</v>
      </c>
    </row>
    <row r="266" spans="1:9" s="89" customFormat="1" hidden="1">
      <c r="A266" s="351"/>
      <c r="B266" s="87"/>
      <c r="C266" s="87"/>
      <c r="D266" s="205"/>
      <c r="E266" s="87"/>
      <c r="F266" s="68">
        <f t="shared" si="3"/>
        <v>0</v>
      </c>
      <c r="G266" s="89" t="s">
        <v>196</v>
      </c>
    </row>
    <row r="267" spans="1:9" s="89" customFormat="1">
      <c r="A267" s="351" t="s">
        <v>272</v>
      </c>
      <c r="B267" s="87">
        <v>3</v>
      </c>
      <c r="C267" s="87" t="s">
        <v>319</v>
      </c>
      <c r="D267" s="205">
        <f t="shared" ref="D267" ca="1" si="4">RAND()*400000</f>
        <v>365354.10446814069</v>
      </c>
      <c r="E267" s="87">
        <v>7</v>
      </c>
      <c r="F267" s="215">
        <f ca="1">ROUND(+B267*D267*E267,2)</f>
        <v>7672436.1900000004</v>
      </c>
      <c r="G267" s="89" t="s">
        <v>196</v>
      </c>
    </row>
    <row r="268" spans="1:9" s="89" customFormat="1">
      <c r="A268" s="351"/>
      <c r="B268" s="78"/>
      <c r="C268" s="78"/>
      <c r="D268" s="164"/>
      <c r="E268" s="169" t="s">
        <v>197</v>
      </c>
      <c r="F268" s="224">
        <f ca="1">ROUND(SUBTOTAL(109,F137:F267),2)</f>
        <v>19714411.93</v>
      </c>
      <c r="G268" s="89" t="s">
        <v>196</v>
      </c>
      <c r="I268" s="349" t="s">
        <v>210</v>
      </c>
    </row>
    <row r="269" spans="1:9">
      <c r="F269" s="217"/>
      <c r="G269" s="89" t="s">
        <v>198</v>
      </c>
    </row>
    <row r="270" spans="1:9">
      <c r="C270" s="483" t="str">
        <f>"Total "&amp;B2</f>
        <v>Total GRANT EXCLUSIVE LINE ITEM</v>
      </c>
      <c r="D270" s="483"/>
      <c r="E270" s="483"/>
      <c r="F270" s="68">
        <f ca="1">+F268+F136</f>
        <v>39824952.039999999</v>
      </c>
      <c r="G270" s="89" t="s">
        <v>198</v>
      </c>
      <c r="I270" s="121" t="s">
        <v>200</v>
      </c>
    </row>
    <row r="271" spans="1:9" s="89" customFormat="1">
      <c r="A271" s="182"/>
      <c r="B271" s="78"/>
      <c r="C271" s="78"/>
      <c r="D271" s="78"/>
      <c r="E271" s="78"/>
      <c r="F271" s="110"/>
      <c r="G271" s="89" t="s">
        <v>198</v>
      </c>
    </row>
    <row r="272" spans="1:9" s="89" customFormat="1">
      <c r="A272" s="185" t="str">
        <f>B2&amp;" Narrative (State):"</f>
        <v>GRANT EXCLUSIVE LINE ITEM Narrative (State):</v>
      </c>
      <c r="B272" s="95"/>
      <c r="C272" s="95"/>
      <c r="D272" s="95"/>
      <c r="E272" s="95"/>
      <c r="F272" s="96"/>
      <c r="G272" s="89" t="s">
        <v>193</v>
      </c>
      <c r="I272" s="122" t="s">
        <v>202</v>
      </c>
    </row>
    <row r="273" spans="1:17" s="89" customFormat="1" ht="45" customHeight="1">
      <c r="A273" s="477" t="s">
        <v>322</v>
      </c>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GRANT EXCLUSIVE LINE ITEM Narrative (Non-State) i.e. Match or Other Funding</v>
      </c>
      <c r="B275" s="99"/>
      <c r="C275" s="99"/>
      <c r="D275" s="99"/>
      <c r="E275" s="99"/>
      <c r="F275" s="100"/>
      <c r="G275" s="89" t="s">
        <v>196</v>
      </c>
      <c r="I275" s="122" t="s">
        <v>202</v>
      </c>
    </row>
    <row r="276" spans="1:17" s="89" customFormat="1" ht="45" customHeight="1">
      <c r="A276" s="477" t="s">
        <v>323</v>
      </c>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nZrc/oKyPxjMDozV8OYcZwa9Sg8cc4by9YLRJU3LriJ1Mz03ij6jYwTnK7RleG9fydBEFEiM7vO4/fbHcEHXkw==" saltValue="rFEeQN2/yu1rqKdZg8y7vQ==" spinCount="100000" sheet="1" formatCells="0" formatRows="0" insertRows="0" deleteRows="0" sort="0" autoFilter="0"/>
  <autoFilter ref="G1:G278" xr:uid="{00000000-0001-0000-1500-000000000000}"/>
  <mergeCells count="8">
    <mergeCell ref="A276:F276"/>
    <mergeCell ref="I276:Q276"/>
    <mergeCell ref="A1:E1"/>
    <mergeCell ref="B2:F2"/>
    <mergeCell ref="A3:F3"/>
    <mergeCell ref="C270:E270"/>
    <mergeCell ref="A273:F273"/>
    <mergeCell ref="I273:Q273"/>
  </mergeCells>
  <printOptions horizontalCentered="1"/>
  <pageMargins left="0.25" right="0.25" top="0.25" bottom="0.5" header="0.3" footer="0.3"/>
  <pageSetup fitToHeight="0" orientation="landscape" blackAndWhite="1" r:id="rId1"/>
  <headerFooter>
    <oddFooter>&amp;L&amp;F</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F810D-16F4-41A9-A632-D2A51DA0BAD7}">
  <sheetPr>
    <pageSetUpPr fitToPage="1"/>
  </sheetPr>
  <dimension ref="A1:Q278"/>
  <sheetViews>
    <sheetView zoomScaleNormal="100" zoomScaleSheetLayoutView="100" workbookViewId="0">
      <selection activeCell="A2" sqref="A2:XFD3"/>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t="s">
        <v>325</v>
      </c>
      <c r="B2" s="501" t="s">
        <v>318</v>
      </c>
      <c r="C2" s="501"/>
      <c r="D2" s="501"/>
      <c r="E2" s="501"/>
      <c r="F2" s="501"/>
      <c r="G2" s="45"/>
    </row>
    <row r="3" spans="1:9" ht="42" customHeight="1">
      <c r="A3" s="431" t="s">
        <v>311</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t="s">
        <v>279</v>
      </c>
      <c r="B6" s="87">
        <v>3</v>
      </c>
      <c r="C6" s="87" t="s">
        <v>319</v>
      </c>
      <c r="D6" s="205">
        <f ca="1">RAND()*400000</f>
        <v>66946.032218905631</v>
      </c>
      <c r="E6" s="87">
        <v>7</v>
      </c>
      <c r="F6" s="68">
        <f t="shared" ref="F6:F134" ca="1" si="0">ROUND(+B6*D6*E6,2)</f>
        <v>1405866.68</v>
      </c>
      <c r="G6" s="89" t="s">
        <v>193</v>
      </c>
    </row>
    <row r="7" spans="1:9" s="89" customFormat="1">
      <c r="A7" s="351" t="s">
        <v>320</v>
      </c>
      <c r="B7" s="87">
        <v>3</v>
      </c>
      <c r="C7" s="87" t="s">
        <v>319</v>
      </c>
      <c r="D7" s="205">
        <f t="shared" ref="D7:D8" ca="1" si="1">RAND()*400000</f>
        <v>376456.82547528733</v>
      </c>
      <c r="E7" s="87">
        <v>7</v>
      </c>
      <c r="F7" s="68">
        <f t="shared" ca="1" si="0"/>
        <v>7905593.3300000001</v>
      </c>
      <c r="G7" s="89" t="s">
        <v>193</v>
      </c>
    </row>
    <row r="8" spans="1:9" s="89" customFormat="1">
      <c r="A8" s="351" t="s">
        <v>321</v>
      </c>
      <c r="B8" s="87">
        <v>3</v>
      </c>
      <c r="C8" s="87" t="s">
        <v>319</v>
      </c>
      <c r="D8" s="205">
        <f t="shared" ca="1" si="1"/>
        <v>350083.36254349205</v>
      </c>
      <c r="E8" s="87">
        <v>7</v>
      </c>
      <c r="F8" s="68">
        <f t="shared" ca="1" si="0"/>
        <v>7351750.6100000003</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si="0"/>
        <v>0</v>
      </c>
      <c r="G39" s="89" t="s">
        <v>193</v>
      </c>
    </row>
    <row r="40" spans="1:7" s="89" customFormat="1" hidden="1">
      <c r="A40" s="351"/>
      <c r="B40" s="87"/>
      <c r="C40" s="87"/>
      <c r="D40" s="205"/>
      <c r="E40" s="87"/>
      <c r="F40" s="68">
        <f t="shared" si="0"/>
        <v>0</v>
      </c>
      <c r="G40" s="89" t="s">
        <v>193</v>
      </c>
    </row>
    <row r="41" spans="1:7" s="89" customFormat="1" hidden="1">
      <c r="A41" s="351"/>
      <c r="B41" s="87"/>
      <c r="C41" s="87"/>
      <c r="D41" s="205"/>
      <c r="E41" s="87"/>
      <c r="F41" s="68">
        <f t="shared" si="0"/>
        <v>0</v>
      </c>
      <c r="G41" s="89" t="s">
        <v>193</v>
      </c>
    </row>
    <row r="42" spans="1:7" s="89" customFormat="1" hidden="1">
      <c r="A42" s="351"/>
      <c r="B42" s="87"/>
      <c r="C42" s="87"/>
      <c r="D42" s="205"/>
      <c r="E42" s="87"/>
      <c r="F42" s="68">
        <f t="shared" si="0"/>
        <v>0</v>
      </c>
      <c r="G42" s="89" t="s">
        <v>193</v>
      </c>
    </row>
    <row r="43" spans="1:7" s="89" customFormat="1" hidden="1">
      <c r="A43" s="351"/>
      <c r="B43" s="87"/>
      <c r="C43" s="87"/>
      <c r="D43" s="205"/>
      <c r="E43" s="87"/>
      <c r="F43" s="68">
        <f t="shared" si="0"/>
        <v>0</v>
      </c>
      <c r="G43" s="89" t="s">
        <v>193</v>
      </c>
    </row>
    <row r="44" spans="1:7" s="89" customFormat="1" hidden="1">
      <c r="A44" s="351"/>
      <c r="B44" s="87"/>
      <c r="C44" s="87"/>
      <c r="D44" s="205"/>
      <c r="E44" s="87"/>
      <c r="F44" s="68">
        <f t="shared" si="0"/>
        <v>0</v>
      </c>
      <c r="G44" s="89" t="s">
        <v>193</v>
      </c>
    </row>
    <row r="45" spans="1:7" s="89" customFormat="1" hidden="1">
      <c r="A45" s="351"/>
      <c r="B45" s="87"/>
      <c r="C45" s="87"/>
      <c r="D45" s="205"/>
      <c r="E45" s="87"/>
      <c r="F45" s="68">
        <f t="shared" si="0"/>
        <v>0</v>
      </c>
      <c r="G45" s="89" t="s">
        <v>193</v>
      </c>
    </row>
    <row r="46" spans="1:7" s="89" customFormat="1" hidden="1">
      <c r="A46" s="351"/>
      <c r="B46" s="87"/>
      <c r="C46" s="87"/>
      <c r="D46" s="205"/>
      <c r="E46" s="87"/>
      <c r="F46" s="68">
        <f t="shared" si="0"/>
        <v>0</v>
      </c>
      <c r="G46" s="89" t="s">
        <v>193</v>
      </c>
    </row>
    <row r="47" spans="1:7" s="89" customFormat="1" hidden="1">
      <c r="A47" s="351"/>
      <c r="B47" s="87"/>
      <c r="C47" s="87"/>
      <c r="D47" s="205"/>
      <c r="E47" s="87"/>
      <c r="F47" s="68">
        <f t="shared" si="0"/>
        <v>0</v>
      </c>
      <c r="G47" s="89" t="s">
        <v>193</v>
      </c>
    </row>
    <row r="48" spans="1:7" s="89" customFormat="1" hidden="1">
      <c r="A48" s="351"/>
      <c r="B48" s="87"/>
      <c r="C48" s="87"/>
      <c r="D48" s="205"/>
      <c r="E48" s="87"/>
      <c r="F48" s="68">
        <f t="shared" si="0"/>
        <v>0</v>
      </c>
      <c r="G48" s="89" t="s">
        <v>193</v>
      </c>
    </row>
    <row r="49" spans="1:7" s="89" customFormat="1" hidden="1">
      <c r="A49" s="351"/>
      <c r="B49" s="87"/>
      <c r="C49" s="87"/>
      <c r="D49" s="205"/>
      <c r="E49" s="87"/>
      <c r="F49" s="68">
        <f t="shared" si="0"/>
        <v>0</v>
      </c>
      <c r="G49" s="89" t="s">
        <v>193</v>
      </c>
    </row>
    <row r="50" spans="1:7" s="89" customFormat="1" hidden="1">
      <c r="A50" s="351"/>
      <c r="B50" s="87"/>
      <c r="C50" s="87"/>
      <c r="D50" s="205"/>
      <c r="E50" s="87"/>
      <c r="F50" s="68">
        <f t="shared" si="0"/>
        <v>0</v>
      </c>
      <c r="G50" s="89" t="s">
        <v>193</v>
      </c>
    </row>
    <row r="51" spans="1:7" s="89" customFormat="1" hidden="1">
      <c r="A51" s="351"/>
      <c r="B51" s="87"/>
      <c r="C51" s="87"/>
      <c r="D51" s="205"/>
      <c r="E51" s="87"/>
      <c r="F51" s="68">
        <f t="shared" si="0"/>
        <v>0</v>
      </c>
      <c r="G51" s="89" t="s">
        <v>193</v>
      </c>
    </row>
    <row r="52" spans="1:7" s="89" customFormat="1" hidden="1">
      <c r="A52" s="351"/>
      <c r="B52" s="87"/>
      <c r="C52" s="87"/>
      <c r="D52" s="205"/>
      <c r="E52" s="87"/>
      <c r="F52" s="68">
        <f t="shared" si="0"/>
        <v>0</v>
      </c>
      <c r="G52" s="89" t="s">
        <v>193</v>
      </c>
    </row>
    <row r="53" spans="1:7" s="89" customFormat="1" hidden="1">
      <c r="A53" s="351"/>
      <c r="B53" s="87"/>
      <c r="C53" s="87"/>
      <c r="D53" s="205"/>
      <c r="E53" s="87"/>
      <c r="F53" s="68">
        <f t="shared" si="0"/>
        <v>0</v>
      </c>
      <c r="G53" s="89" t="s">
        <v>193</v>
      </c>
    </row>
    <row r="54" spans="1:7" s="89" customFormat="1" hidden="1">
      <c r="A54" s="351"/>
      <c r="B54" s="87"/>
      <c r="C54" s="87"/>
      <c r="D54" s="205"/>
      <c r="E54" s="87"/>
      <c r="F54" s="68">
        <f t="shared" si="0"/>
        <v>0</v>
      </c>
      <c r="G54" s="89" t="s">
        <v>193</v>
      </c>
    </row>
    <row r="55" spans="1:7" s="89" customFormat="1" hidden="1">
      <c r="A55" s="351"/>
      <c r="B55" s="87"/>
      <c r="C55" s="87"/>
      <c r="D55" s="205"/>
      <c r="E55" s="87"/>
      <c r="F55" s="68">
        <f t="shared" si="0"/>
        <v>0</v>
      </c>
      <c r="G55" s="89" t="s">
        <v>193</v>
      </c>
    </row>
    <row r="56" spans="1:7" s="89" customFormat="1" hidden="1">
      <c r="A56" s="351"/>
      <c r="B56" s="87"/>
      <c r="C56" s="87"/>
      <c r="D56" s="205"/>
      <c r="E56" s="87"/>
      <c r="F56" s="68">
        <f t="shared" si="0"/>
        <v>0</v>
      </c>
      <c r="G56" s="89" t="s">
        <v>193</v>
      </c>
    </row>
    <row r="57" spans="1:7" s="89" customFormat="1" hidden="1">
      <c r="A57" s="351"/>
      <c r="B57" s="87"/>
      <c r="C57" s="87"/>
      <c r="D57" s="205"/>
      <c r="E57" s="87"/>
      <c r="F57" s="68">
        <f t="shared" si="0"/>
        <v>0</v>
      </c>
      <c r="G57" s="89" t="s">
        <v>193</v>
      </c>
    </row>
    <row r="58" spans="1:7" s="89" customFormat="1" hidden="1">
      <c r="A58" s="351"/>
      <c r="B58" s="87"/>
      <c r="C58" s="87"/>
      <c r="D58" s="205"/>
      <c r="E58" s="87"/>
      <c r="F58" s="68">
        <f t="shared" si="0"/>
        <v>0</v>
      </c>
      <c r="G58" s="89" t="s">
        <v>193</v>
      </c>
    </row>
    <row r="59" spans="1:7" s="89" customFormat="1" hidden="1">
      <c r="A59" s="351"/>
      <c r="B59" s="87"/>
      <c r="C59" s="87"/>
      <c r="D59" s="205"/>
      <c r="E59" s="87"/>
      <c r="F59" s="68">
        <f t="shared" si="0"/>
        <v>0</v>
      </c>
      <c r="G59" s="89" t="s">
        <v>193</v>
      </c>
    </row>
    <row r="60" spans="1:7" s="89" customFormat="1" hidden="1">
      <c r="A60" s="351"/>
      <c r="B60" s="87"/>
      <c r="C60" s="87"/>
      <c r="D60" s="205"/>
      <c r="E60" s="87"/>
      <c r="F60" s="68">
        <f t="shared" si="0"/>
        <v>0</v>
      </c>
      <c r="G60" s="89" t="s">
        <v>193</v>
      </c>
    </row>
    <row r="61" spans="1:7" s="89" customFormat="1" hidden="1">
      <c r="A61" s="351"/>
      <c r="B61" s="87"/>
      <c r="C61" s="87"/>
      <c r="D61" s="205"/>
      <c r="E61" s="87"/>
      <c r="F61" s="68">
        <f t="shared" si="0"/>
        <v>0</v>
      </c>
      <c r="G61" s="89" t="s">
        <v>193</v>
      </c>
    </row>
    <row r="62" spans="1:7" s="89" customFormat="1" hidden="1">
      <c r="A62" s="351"/>
      <c r="B62" s="87"/>
      <c r="C62" s="87"/>
      <c r="D62" s="205"/>
      <c r="E62" s="87"/>
      <c r="F62" s="68">
        <f t="shared" si="0"/>
        <v>0</v>
      </c>
      <c r="G62" s="89" t="s">
        <v>193</v>
      </c>
    </row>
    <row r="63" spans="1:7" s="89" customFormat="1" hidden="1">
      <c r="A63" s="351"/>
      <c r="B63" s="87"/>
      <c r="C63" s="87"/>
      <c r="D63" s="205"/>
      <c r="E63" s="87"/>
      <c r="F63" s="68">
        <f t="shared" si="0"/>
        <v>0</v>
      </c>
      <c r="G63" s="89" t="s">
        <v>193</v>
      </c>
    </row>
    <row r="64" spans="1:7" s="89" customFormat="1" hidden="1">
      <c r="A64" s="351"/>
      <c r="B64" s="87"/>
      <c r="C64" s="87"/>
      <c r="D64" s="205"/>
      <c r="E64" s="87"/>
      <c r="F64" s="68">
        <f t="shared" si="0"/>
        <v>0</v>
      </c>
      <c r="G64" s="89" t="s">
        <v>193</v>
      </c>
    </row>
    <row r="65" spans="1:7" s="89" customFormat="1" hidden="1">
      <c r="A65" s="351"/>
      <c r="B65" s="87"/>
      <c r="C65" s="87"/>
      <c r="D65" s="205"/>
      <c r="E65" s="87"/>
      <c r="F65" s="68">
        <f t="shared" si="0"/>
        <v>0</v>
      </c>
      <c r="G65" s="89" t="s">
        <v>193</v>
      </c>
    </row>
    <row r="66" spans="1:7" s="89" customFormat="1" hidden="1">
      <c r="A66" s="351"/>
      <c r="B66" s="87"/>
      <c r="C66" s="87"/>
      <c r="D66" s="205"/>
      <c r="E66" s="87"/>
      <c r="F66" s="68">
        <f t="shared" si="0"/>
        <v>0</v>
      </c>
      <c r="G66" s="89" t="s">
        <v>193</v>
      </c>
    </row>
    <row r="67" spans="1:7" s="89" customFormat="1" hidden="1">
      <c r="A67" s="351"/>
      <c r="B67" s="87"/>
      <c r="C67" s="87"/>
      <c r="D67" s="205"/>
      <c r="E67" s="87"/>
      <c r="F67" s="68">
        <f t="shared" si="0"/>
        <v>0</v>
      </c>
      <c r="G67" s="89" t="s">
        <v>193</v>
      </c>
    </row>
    <row r="68" spans="1:7" s="89" customFormat="1" hidden="1">
      <c r="A68" s="351"/>
      <c r="B68" s="87"/>
      <c r="C68" s="87"/>
      <c r="D68" s="205"/>
      <c r="E68" s="87"/>
      <c r="F68" s="68">
        <f t="shared" si="0"/>
        <v>0</v>
      </c>
      <c r="G68" s="89" t="s">
        <v>193</v>
      </c>
    </row>
    <row r="69" spans="1:7" s="89" customFormat="1" hidden="1">
      <c r="A69" s="351"/>
      <c r="B69" s="87"/>
      <c r="C69" s="87"/>
      <c r="D69" s="205"/>
      <c r="E69" s="87"/>
      <c r="F69" s="68">
        <f t="shared" si="0"/>
        <v>0</v>
      </c>
      <c r="G69" s="89" t="s">
        <v>193</v>
      </c>
    </row>
    <row r="70" spans="1:7" s="89" customFormat="1" hidden="1">
      <c r="A70" s="351"/>
      <c r="B70" s="87"/>
      <c r="C70" s="87"/>
      <c r="D70" s="205"/>
      <c r="E70" s="87"/>
      <c r="F70" s="68">
        <f t="shared" si="0"/>
        <v>0</v>
      </c>
      <c r="G70" s="89" t="s">
        <v>193</v>
      </c>
    </row>
    <row r="71" spans="1:7" s="89" customFormat="1" hidden="1">
      <c r="A71" s="351"/>
      <c r="B71" s="87"/>
      <c r="C71" s="87"/>
      <c r="D71" s="205"/>
      <c r="E71" s="87"/>
      <c r="F71" s="68">
        <f t="shared" si="0"/>
        <v>0</v>
      </c>
      <c r="G71" s="89" t="s">
        <v>193</v>
      </c>
    </row>
    <row r="72" spans="1:7" s="89" customFormat="1" hidden="1">
      <c r="A72" s="351"/>
      <c r="B72" s="87"/>
      <c r="C72" s="87"/>
      <c r="D72" s="205"/>
      <c r="E72" s="87"/>
      <c r="F72" s="68">
        <f t="shared" si="0"/>
        <v>0</v>
      </c>
      <c r="G72" s="89" t="s">
        <v>193</v>
      </c>
    </row>
    <row r="73" spans="1:7" s="89" customFormat="1" hidden="1">
      <c r="A73" s="351"/>
      <c r="B73" s="87"/>
      <c r="C73" s="87"/>
      <c r="D73" s="205"/>
      <c r="E73" s="87"/>
      <c r="F73" s="68">
        <f t="shared" si="0"/>
        <v>0</v>
      </c>
      <c r="G73" s="89" t="s">
        <v>193</v>
      </c>
    </row>
    <row r="74" spans="1:7" s="89" customFormat="1" hidden="1">
      <c r="A74" s="351"/>
      <c r="B74" s="87"/>
      <c r="C74" s="87"/>
      <c r="D74" s="205"/>
      <c r="E74" s="87"/>
      <c r="F74" s="68">
        <f t="shared" si="0"/>
        <v>0</v>
      </c>
      <c r="G74" s="89" t="s">
        <v>193</v>
      </c>
    </row>
    <row r="75" spans="1:7" s="89" customFormat="1" hidden="1">
      <c r="A75" s="351"/>
      <c r="B75" s="87"/>
      <c r="C75" s="87"/>
      <c r="D75" s="205"/>
      <c r="E75" s="87"/>
      <c r="F75" s="68">
        <f t="shared" si="0"/>
        <v>0</v>
      </c>
      <c r="G75" s="89" t="s">
        <v>193</v>
      </c>
    </row>
    <row r="76" spans="1:7" s="89" customFormat="1" hidden="1">
      <c r="A76" s="351"/>
      <c r="B76" s="87"/>
      <c r="C76" s="87"/>
      <c r="D76" s="205"/>
      <c r="E76" s="87"/>
      <c r="F76" s="68">
        <f t="shared" si="0"/>
        <v>0</v>
      </c>
      <c r="G76" s="89" t="s">
        <v>193</v>
      </c>
    </row>
    <row r="77" spans="1:7" s="89" customFormat="1" hidden="1">
      <c r="A77" s="351"/>
      <c r="B77" s="87"/>
      <c r="C77" s="87"/>
      <c r="D77" s="205"/>
      <c r="E77" s="87"/>
      <c r="F77" s="68">
        <f t="shared" si="0"/>
        <v>0</v>
      </c>
      <c r="G77" s="89" t="s">
        <v>193</v>
      </c>
    </row>
    <row r="78" spans="1:7" s="89" customFormat="1" hidden="1">
      <c r="A78" s="351"/>
      <c r="B78" s="87"/>
      <c r="C78" s="87"/>
      <c r="D78" s="205"/>
      <c r="E78" s="87"/>
      <c r="F78" s="68">
        <f t="shared" si="0"/>
        <v>0</v>
      </c>
      <c r="G78" s="89" t="s">
        <v>193</v>
      </c>
    </row>
    <row r="79" spans="1:7" s="89" customFormat="1" hidden="1">
      <c r="A79" s="351"/>
      <c r="B79" s="87"/>
      <c r="C79" s="87"/>
      <c r="D79" s="205"/>
      <c r="E79" s="87"/>
      <c r="F79" s="68">
        <f t="shared" si="0"/>
        <v>0</v>
      </c>
      <c r="G79" s="89" t="s">
        <v>193</v>
      </c>
    </row>
    <row r="80" spans="1:7" s="89" customFormat="1" hidden="1">
      <c r="A80" s="351"/>
      <c r="B80" s="87"/>
      <c r="C80" s="87"/>
      <c r="D80" s="205"/>
      <c r="E80" s="87"/>
      <c r="F80" s="68">
        <f t="shared" si="0"/>
        <v>0</v>
      </c>
      <c r="G80" s="89" t="s">
        <v>193</v>
      </c>
    </row>
    <row r="81" spans="1:7" s="89" customFormat="1" hidden="1">
      <c r="A81" s="351"/>
      <c r="B81" s="87"/>
      <c r="C81" s="87"/>
      <c r="D81" s="205"/>
      <c r="E81" s="87"/>
      <c r="F81" s="68">
        <f t="shared" si="0"/>
        <v>0</v>
      </c>
      <c r="G81" s="89" t="s">
        <v>193</v>
      </c>
    </row>
    <row r="82" spans="1:7" s="89" customFormat="1" hidden="1">
      <c r="A82" s="351"/>
      <c r="B82" s="87"/>
      <c r="C82" s="87"/>
      <c r="D82" s="205"/>
      <c r="E82" s="87"/>
      <c r="F82" s="68">
        <f t="shared" si="0"/>
        <v>0</v>
      </c>
      <c r="G82" s="89" t="s">
        <v>193</v>
      </c>
    </row>
    <row r="83" spans="1:7" s="89" customFormat="1" hidden="1">
      <c r="A83" s="351"/>
      <c r="B83" s="87"/>
      <c r="C83" s="87"/>
      <c r="D83" s="205"/>
      <c r="E83" s="87"/>
      <c r="F83" s="68">
        <f t="shared" si="0"/>
        <v>0</v>
      </c>
      <c r="G83" s="89" t="s">
        <v>193</v>
      </c>
    </row>
    <row r="84" spans="1:7" s="89" customFormat="1" hidden="1">
      <c r="A84" s="351"/>
      <c r="B84" s="87"/>
      <c r="C84" s="87"/>
      <c r="D84" s="205"/>
      <c r="E84" s="87"/>
      <c r="F84" s="68">
        <f t="shared" si="0"/>
        <v>0</v>
      </c>
      <c r="G84" s="89" t="s">
        <v>193</v>
      </c>
    </row>
    <row r="85" spans="1:7" s="89" customFormat="1" hidden="1">
      <c r="A85" s="351"/>
      <c r="B85" s="87"/>
      <c r="C85" s="87"/>
      <c r="D85" s="205"/>
      <c r="E85" s="87"/>
      <c r="F85" s="68">
        <f t="shared" si="0"/>
        <v>0</v>
      </c>
      <c r="G85" s="89" t="s">
        <v>193</v>
      </c>
    </row>
    <row r="86" spans="1:7" s="89" customFormat="1" hidden="1">
      <c r="A86" s="351"/>
      <c r="B86" s="87"/>
      <c r="C86" s="87"/>
      <c r="D86" s="205"/>
      <c r="E86" s="87"/>
      <c r="F86" s="68">
        <f t="shared" si="0"/>
        <v>0</v>
      </c>
      <c r="G86" s="89" t="s">
        <v>193</v>
      </c>
    </row>
    <row r="87" spans="1:7" s="89" customFormat="1" hidden="1">
      <c r="A87" s="351"/>
      <c r="B87" s="87"/>
      <c r="C87" s="87"/>
      <c r="D87" s="205"/>
      <c r="E87" s="87"/>
      <c r="F87" s="68">
        <f t="shared" si="0"/>
        <v>0</v>
      </c>
      <c r="G87" s="89" t="s">
        <v>193</v>
      </c>
    </row>
    <row r="88" spans="1:7" s="89" customFormat="1" hidden="1">
      <c r="A88" s="351"/>
      <c r="B88" s="87"/>
      <c r="C88" s="87"/>
      <c r="D88" s="205"/>
      <c r="E88" s="87"/>
      <c r="F88" s="68">
        <f t="shared" si="0"/>
        <v>0</v>
      </c>
      <c r="G88" s="89" t="s">
        <v>193</v>
      </c>
    </row>
    <row r="89" spans="1:7" s="89" customFormat="1" hidden="1">
      <c r="A89" s="351"/>
      <c r="B89" s="87"/>
      <c r="C89" s="87"/>
      <c r="D89" s="205"/>
      <c r="E89" s="87"/>
      <c r="F89" s="68">
        <f t="shared" si="0"/>
        <v>0</v>
      </c>
      <c r="G89" s="89" t="s">
        <v>193</v>
      </c>
    </row>
    <row r="90" spans="1:7" s="89" customFormat="1" hidden="1">
      <c r="A90" s="351"/>
      <c r="B90" s="87"/>
      <c r="C90" s="87"/>
      <c r="D90" s="205"/>
      <c r="E90" s="87"/>
      <c r="F90" s="68">
        <f t="shared" si="0"/>
        <v>0</v>
      </c>
      <c r="G90" s="89" t="s">
        <v>193</v>
      </c>
    </row>
    <row r="91" spans="1:7" s="89" customFormat="1" hidden="1">
      <c r="A91" s="351"/>
      <c r="B91" s="87"/>
      <c r="C91" s="87"/>
      <c r="D91" s="205"/>
      <c r="E91" s="87"/>
      <c r="F91" s="68">
        <f t="shared" si="0"/>
        <v>0</v>
      </c>
      <c r="G91" s="89" t="s">
        <v>193</v>
      </c>
    </row>
    <row r="92" spans="1:7" s="89" customFormat="1" hidden="1">
      <c r="A92" s="351"/>
      <c r="B92" s="87"/>
      <c r="C92" s="87"/>
      <c r="D92" s="205"/>
      <c r="E92" s="87"/>
      <c r="F92" s="68">
        <f t="shared" si="0"/>
        <v>0</v>
      </c>
      <c r="G92" s="89" t="s">
        <v>193</v>
      </c>
    </row>
    <row r="93" spans="1:7" s="89" customFormat="1" hidden="1">
      <c r="A93" s="351"/>
      <c r="B93" s="87"/>
      <c r="C93" s="87"/>
      <c r="D93" s="205"/>
      <c r="E93" s="87"/>
      <c r="F93" s="68">
        <f t="shared" si="0"/>
        <v>0</v>
      </c>
      <c r="G93" s="89" t="s">
        <v>193</v>
      </c>
    </row>
    <row r="94" spans="1:7" s="89" customFormat="1" hidden="1">
      <c r="A94" s="351"/>
      <c r="B94" s="87"/>
      <c r="C94" s="87"/>
      <c r="D94" s="205"/>
      <c r="E94" s="87"/>
      <c r="F94" s="68">
        <f t="shared" si="0"/>
        <v>0</v>
      </c>
      <c r="G94" s="89" t="s">
        <v>193</v>
      </c>
    </row>
    <row r="95" spans="1:7" s="89" customFormat="1" hidden="1">
      <c r="A95" s="351"/>
      <c r="B95" s="87"/>
      <c r="C95" s="87"/>
      <c r="D95" s="205"/>
      <c r="E95" s="87"/>
      <c r="F95" s="68">
        <f t="shared" si="0"/>
        <v>0</v>
      </c>
      <c r="G95" s="89" t="s">
        <v>193</v>
      </c>
    </row>
    <row r="96" spans="1:7" s="89" customFormat="1" hidden="1">
      <c r="A96" s="351"/>
      <c r="B96" s="87"/>
      <c r="C96" s="87"/>
      <c r="D96" s="205"/>
      <c r="E96" s="87"/>
      <c r="F96" s="68">
        <f t="shared" si="0"/>
        <v>0</v>
      </c>
      <c r="G96" s="89" t="s">
        <v>193</v>
      </c>
    </row>
    <row r="97" spans="1:7" s="89" customFormat="1" hidden="1">
      <c r="A97" s="351"/>
      <c r="B97" s="87"/>
      <c r="C97" s="87"/>
      <c r="D97" s="205"/>
      <c r="E97" s="87"/>
      <c r="F97" s="68">
        <f t="shared" si="0"/>
        <v>0</v>
      </c>
      <c r="G97" s="89" t="s">
        <v>193</v>
      </c>
    </row>
    <row r="98" spans="1:7" s="89" customFormat="1" hidden="1">
      <c r="A98" s="351"/>
      <c r="B98" s="87"/>
      <c r="C98" s="87"/>
      <c r="D98" s="205"/>
      <c r="E98" s="87"/>
      <c r="F98" s="68">
        <f t="shared" si="0"/>
        <v>0</v>
      </c>
      <c r="G98" s="89" t="s">
        <v>193</v>
      </c>
    </row>
    <row r="99" spans="1:7" s="89" customFormat="1" hidden="1">
      <c r="A99" s="351"/>
      <c r="B99" s="87"/>
      <c r="C99" s="87"/>
      <c r="D99" s="205"/>
      <c r="E99" s="87"/>
      <c r="F99" s="68">
        <f t="shared" si="0"/>
        <v>0</v>
      </c>
      <c r="G99" s="89" t="s">
        <v>193</v>
      </c>
    </row>
    <row r="100" spans="1:7" s="89" customFormat="1" hidden="1">
      <c r="A100" s="351"/>
      <c r="B100" s="87"/>
      <c r="C100" s="87"/>
      <c r="D100" s="205"/>
      <c r="E100" s="87"/>
      <c r="F100" s="68">
        <f t="shared" si="0"/>
        <v>0</v>
      </c>
      <c r="G100" s="89" t="s">
        <v>193</v>
      </c>
    </row>
    <row r="101" spans="1:7" s="89" customFormat="1" hidden="1">
      <c r="A101" s="351"/>
      <c r="B101" s="87"/>
      <c r="C101" s="87"/>
      <c r="D101" s="205"/>
      <c r="E101" s="87"/>
      <c r="F101" s="68">
        <f t="shared" si="0"/>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si="0"/>
        <v>0</v>
      </c>
      <c r="G111" s="89" t="s">
        <v>193</v>
      </c>
    </row>
    <row r="112" spans="1:7" s="89" customFormat="1" hidden="1">
      <c r="A112" s="351"/>
      <c r="B112" s="87"/>
      <c r="C112" s="87"/>
      <c r="D112" s="205"/>
      <c r="E112" s="87"/>
      <c r="F112" s="68">
        <f t="shared" si="0"/>
        <v>0</v>
      </c>
      <c r="G112" s="89" t="s">
        <v>193</v>
      </c>
    </row>
    <row r="113" spans="1:7" s="89" customFormat="1" hidden="1">
      <c r="A113" s="351"/>
      <c r="B113" s="87"/>
      <c r="C113" s="87"/>
      <c r="D113" s="205"/>
      <c r="E113" s="87"/>
      <c r="F113" s="68">
        <f t="shared" si="0"/>
        <v>0</v>
      </c>
      <c r="G113" s="89" t="s">
        <v>193</v>
      </c>
    </row>
    <row r="114" spans="1:7" s="89" customFormat="1" hidden="1">
      <c r="A114" s="351"/>
      <c r="B114" s="87"/>
      <c r="C114" s="87"/>
      <c r="D114" s="205"/>
      <c r="E114" s="87"/>
      <c r="F114" s="68">
        <f t="shared" si="0"/>
        <v>0</v>
      </c>
      <c r="G114" s="89" t="s">
        <v>193</v>
      </c>
    </row>
    <row r="115" spans="1:7" s="89" customFormat="1" hidden="1">
      <c r="A115" s="351"/>
      <c r="B115" s="87"/>
      <c r="C115" s="87"/>
      <c r="D115" s="205"/>
      <c r="E115" s="87"/>
      <c r="F115" s="68">
        <f t="shared" si="0"/>
        <v>0</v>
      </c>
      <c r="G115" s="89" t="s">
        <v>193</v>
      </c>
    </row>
    <row r="116" spans="1:7" s="89" customFormat="1" hidden="1">
      <c r="A116" s="351"/>
      <c r="B116" s="87"/>
      <c r="C116" s="87"/>
      <c r="D116" s="205"/>
      <c r="E116" s="87"/>
      <c r="F116" s="68">
        <f t="shared" si="0"/>
        <v>0</v>
      </c>
      <c r="G116" s="89" t="s">
        <v>193</v>
      </c>
    </row>
    <row r="117" spans="1:7" s="89" customFormat="1" hidden="1">
      <c r="A117" s="351"/>
      <c r="B117" s="87"/>
      <c r="C117" s="87"/>
      <c r="D117" s="205"/>
      <c r="E117" s="87"/>
      <c r="F117" s="68">
        <f t="shared" si="0"/>
        <v>0</v>
      </c>
      <c r="G117" s="89" t="s">
        <v>193</v>
      </c>
    </row>
    <row r="118" spans="1:7" s="89" customFormat="1" hidden="1">
      <c r="A118" s="351"/>
      <c r="B118" s="87"/>
      <c r="C118" s="87"/>
      <c r="D118" s="205"/>
      <c r="E118" s="87"/>
      <c r="F118" s="68">
        <f t="shared" si="0"/>
        <v>0</v>
      </c>
      <c r="G118" s="89" t="s">
        <v>193</v>
      </c>
    </row>
    <row r="119" spans="1:7" s="89" customFormat="1" hidden="1">
      <c r="A119" s="351"/>
      <c r="B119" s="87"/>
      <c r="C119" s="87"/>
      <c r="D119" s="205"/>
      <c r="E119" s="87"/>
      <c r="F119" s="68">
        <f t="shared" si="0"/>
        <v>0</v>
      </c>
      <c r="G119" s="89" t="s">
        <v>193</v>
      </c>
    </row>
    <row r="120" spans="1:7" s="89" customFormat="1" hidden="1">
      <c r="A120" s="351"/>
      <c r="B120" s="87"/>
      <c r="C120" s="87"/>
      <c r="D120" s="205"/>
      <c r="E120" s="87"/>
      <c r="F120" s="68">
        <f t="shared" si="0"/>
        <v>0</v>
      </c>
      <c r="G120" s="89" t="s">
        <v>193</v>
      </c>
    </row>
    <row r="121" spans="1:7" s="89" customFormat="1" hidden="1">
      <c r="A121" s="351"/>
      <c r="B121" s="87"/>
      <c r="C121" s="87"/>
      <c r="D121" s="205"/>
      <c r="E121" s="87"/>
      <c r="F121" s="68">
        <f t="shared" si="0"/>
        <v>0</v>
      </c>
      <c r="G121" s="89" t="s">
        <v>193</v>
      </c>
    </row>
    <row r="122" spans="1:7" s="89" customFormat="1" hidden="1">
      <c r="A122" s="351"/>
      <c r="B122" s="87"/>
      <c r="C122" s="87"/>
      <c r="D122" s="205"/>
      <c r="E122" s="87"/>
      <c r="F122" s="68">
        <f t="shared" si="0"/>
        <v>0</v>
      </c>
      <c r="G122" s="89" t="s">
        <v>193</v>
      </c>
    </row>
    <row r="123" spans="1:7" s="89" customFormat="1" hidden="1">
      <c r="A123" s="351"/>
      <c r="B123" s="87"/>
      <c r="C123" s="87"/>
      <c r="D123" s="205"/>
      <c r="E123" s="87"/>
      <c r="F123" s="68">
        <f t="shared" si="0"/>
        <v>0</v>
      </c>
      <c r="G123" s="89" t="s">
        <v>193</v>
      </c>
    </row>
    <row r="124" spans="1:7" s="89" customFormat="1" hidden="1">
      <c r="A124" s="351"/>
      <c r="B124" s="87"/>
      <c r="C124" s="87"/>
      <c r="D124" s="205"/>
      <c r="E124" s="87"/>
      <c r="F124" s="68">
        <f t="shared" si="0"/>
        <v>0</v>
      </c>
      <c r="G124" s="89" t="s">
        <v>193</v>
      </c>
    </row>
    <row r="125" spans="1:7" s="89" customFormat="1" hidden="1">
      <c r="A125" s="351"/>
      <c r="B125" s="87"/>
      <c r="C125" s="87"/>
      <c r="D125" s="205"/>
      <c r="E125" s="87"/>
      <c r="F125" s="68">
        <f t="shared" si="0"/>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si="0"/>
        <v>0</v>
      </c>
      <c r="G129" s="89" t="s">
        <v>193</v>
      </c>
    </row>
    <row r="130" spans="1:9" s="89" customFormat="1" hidden="1">
      <c r="A130" s="351"/>
      <c r="B130" s="87"/>
      <c r="C130" s="87"/>
      <c r="D130" s="205"/>
      <c r="E130" s="87"/>
      <c r="F130" s="68">
        <f t="shared" si="0"/>
        <v>0</v>
      </c>
      <c r="G130" s="89" t="s">
        <v>193</v>
      </c>
    </row>
    <row r="131" spans="1:9" s="89" customFormat="1" hidden="1">
      <c r="A131" s="351"/>
      <c r="B131" s="87"/>
      <c r="C131" s="87"/>
      <c r="D131" s="205"/>
      <c r="E131" s="87"/>
      <c r="F131" s="68">
        <f t="shared" si="0"/>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t="s">
        <v>279</v>
      </c>
      <c r="B135" s="87">
        <v>3</v>
      </c>
      <c r="C135" s="87" t="s">
        <v>319</v>
      </c>
      <c r="D135" s="205">
        <f t="shared" ref="D135:D140" ca="1" si="2">RAND()*400000</f>
        <v>173149.21252235473</v>
      </c>
      <c r="E135" s="87">
        <v>7</v>
      </c>
      <c r="F135" s="215">
        <f ca="1">ROUND(+B135*D135*E135,2)</f>
        <v>3636133.46</v>
      </c>
      <c r="G135" s="89" t="s">
        <v>193</v>
      </c>
    </row>
    <row r="136" spans="1:9" s="89" customFormat="1">
      <c r="A136" s="351"/>
      <c r="B136" s="78"/>
      <c r="C136" s="78"/>
      <c r="D136" s="116"/>
      <c r="E136" s="170" t="s">
        <v>194</v>
      </c>
      <c r="F136" s="223">
        <f ca="1">ROUND(SUBTOTAL(109,F6:F135),2)</f>
        <v>20299344.079999998</v>
      </c>
      <c r="G136" s="89" t="s">
        <v>193</v>
      </c>
      <c r="I136" s="349" t="s">
        <v>210</v>
      </c>
    </row>
    <row r="137" spans="1:9" s="89" customFormat="1">
      <c r="A137" s="351"/>
      <c r="B137" s="78"/>
      <c r="C137" s="78"/>
      <c r="D137" s="116"/>
      <c r="E137" s="78"/>
      <c r="F137" s="216"/>
      <c r="G137" s="89" t="s">
        <v>196</v>
      </c>
    </row>
    <row r="138" spans="1:9" s="89" customFormat="1">
      <c r="A138" s="351" t="s">
        <v>272</v>
      </c>
      <c r="B138" s="87">
        <v>3</v>
      </c>
      <c r="C138" s="87" t="s">
        <v>319</v>
      </c>
      <c r="D138" s="205">
        <f t="shared" ca="1" si="2"/>
        <v>317544.45408351015</v>
      </c>
      <c r="E138" s="87">
        <v>7</v>
      </c>
      <c r="F138" s="68">
        <f ca="1">ROUND(+B138*D138*E138,2)</f>
        <v>6668433.54</v>
      </c>
      <c r="G138" s="89" t="s">
        <v>196</v>
      </c>
    </row>
    <row r="139" spans="1:9" s="89" customFormat="1">
      <c r="A139" s="351" t="s">
        <v>320</v>
      </c>
      <c r="B139" s="87">
        <v>3</v>
      </c>
      <c r="C139" s="87" t="s">
        <v>319</v>
      </c>
      <c r="D139" s="205">
        <f t="shared" ca="1" si="2"/>
        <v>127939.02715528529</v>
      </c>
      <c r="E139" s="87">
        <v>7</v>
      </c>
      <c r="F139" s="68">
        <f t="shared" ref="F139:F266" ca="1" si="3">ROUND(+B139*D139*E139,2)</f>
        <v>2686719.57</v>
      </c>
      <c r="G139" s="89" t="s">
        <v>196</v>
      </c>
    </row>
    <row r="140" spans="1:9" s="89" customFormat="1">
      <c r="A140" s="351" t="s">
        <v>321</v>
      </c>
      <c r="B140" s="87">
        <v>3</v>
      </c>
      <c r="C140" s="87" t="s">
        <v>319</v>
      </c>
      <c r="D140" s="205">
        <f t="shared" ca="1" si="2"/>
        <v>251267.09326964649</v>
      </c>
      <c r="E140" s="87">
        <v>7</v>
      </c>
      <c r="F140" s="68">
        <f t="shared" ca="1" si="3"/>
        <v>5276608.96</v>
      </c>
      <c r="G140" s="89" t="s">
        <v>196</v>
      </c>
    </row>
    <row r="141" spans="1:9" s="89" customFormat="1" hidden="1">
      <c r="A141" s="351"/>
      <c r="B141" s="87"/>
      <c r="C141" s="87"/>
      <c r="D141" s="205"/>
      <c r="E141" s="87"/>
      <c r="F141" s="68">
        <f t="shared" si="3"/>
        <v>0</v>
      </c>
      <c r="G141" s="89" t="s">
        <v>196</v>
      </c>
    </row>
    <row r="142" spans="1:9" s="89" customFormat="1" hidden="1">
      <c r="A142" s="351"/>
      <c r="B142" s="87"/>
      <c r="C142" s="87"/>
      <c r="D142" s="205"/>
      <c r="E142" s="87"/>
      <c r="F142" s="68">
        <f t="shared" si="3"/>
        <v>0</v>
      </c>
      <c r="G142" s="89" t="s">
        <v>196</v>
      </c>
    </row>
    <row r="143" spans="1:9" s="89" customFormat="1" hidden="1">
      <c r="A143" s="351"/>
      <c r="B143" s="87"/>
      <c r="C143" s="87"/>
      <c r="D143" s="205"/>
      <c r="E143" s="87"/>
      <c r="F143" s="68">
        <f t="shared" si="3"/>
        <v>0</v>
      </c>
      <c r="G143" s="89" t="s">
        <v>196</v>
      </c>
    </row>
    <row r="144" spans="1:9" s="89" customFormat="1" hidden="1">
      <c r="A144" s="351"/>
      <c r="B144" s="87"/>
      <c r="C144" s="87"/>
      <c r="D144" s="205"/>
      <c r="E144" s="87"/>
      <c r="F144" s="68">
        <f t="shared" si="3"/>
        <v>0</v>
      </c>
      <c r="G144" s="89" t="s">
        <v>196</v>
      </c>
    </row>
    <row r="145" spans="1:7" s="89" customFormat="1" hidden="1">
      <c r="A145" s="351"/>
      <c r="B145" s="87"/>
      <c r="C145" s="87"/>
      <c r="D145" s="205"/>
      <c r="E145" s="87"/>
      <c r="F145" s="68">
        <f t="shared" si="3"/>
        <v>0</v>
      </c>
      <c r="G145" s="89" t="s">
        <v>196</v>
      </c>
    </row>
    <row r="146" spans="1:7" s="89" customFormat="1" hidden="1">
      <c r="A146" s="351"/>
      <c r="B146" s="87"/>
      <c r="C146" s="87"/>
      <c r="D146" s="205"/>
      <c r="E146" s="87"/>
      <c r="F146" s="68">
        <f t="shared" si="3"/>
        <v>0</v>
      </c>
      <c r="G146" s="89" t="s">
        <v>196</v>
      </c>
    </row>
    <row r="147" spans="1:7" s="89" customFormat="1" hidden="1">
      <c r="A147" s="351"/>
      <c r="B147" s="87"/>
      <c r="C147" s="87"/>
      <c r="D147" s="205"/>
      <c r="E147" s="87"/>
      <c r="F147" s="68">
        <f t="shared" si="3"/>
        <v>0</v>
      </c>
      <c r="G147" s="89" t="s">
        <v>196</v>
      </c>
    </row>
    <row r="148" spans="1:7" s="89" customFormat="1" hidden="1">
      <c r="A148" s="351"/>
      <c r="B148" s="87"/>
      <c r="C148" s="87"/>
      <c r="D148" s="205"/>
      <c r="E148" s="87"/>
      <c r="F148" s="68">
        <f t="shared" si="3"/>
        <v>0</v>
      </c>
      <c r="G148" s="89" t="s">
        <v>196</v>
      </c>
    </row>
    <row r="149" spans="1:7" s="89" customFormat="1" hidden="1">
      <c r="A149" s="351"/>
      <c r="B149" s="87"/>
      <c r="C149" s="87"/>
      <c r="D149" s="205"/>
      <c r="E149" s="87"/>
      <c r="F149" s="68">
        <f t="shared" si="3"/>
        <v>0</v>
      </c>
      <c r="G149" s="89" t="s">
        <v>196</v>
      </c>
    </row>
    <row r="150" spans="1:7" s="89" customFormat="1" hidden="1">
      <c r="A150" s="351"/>
      <c r="B150" s="87"/>
      <c r="C150" s="87"/>
      <c r="D150" s="205"/>
      <c r="E150" s="87"/>
      <c r="F150" s="68">
        <f t="shared" si="3"/>
        <v>0</v>
      </c>
      <c r="G150" s="89" t="s">
        <v>196</v>
      </c>
    </row>
    <row r="151" spans="1:7" s="89" customFormat="1" hidden="1">
      <c r="A151" s="351"/>
      <c r="B151" s="87"/>
      <c r="C151" s="87"/>
      <c r="D151" s="205"/>
      <c r="E151" s="87"/>
      <c r="F151" s="68">
        <f t="shared" si="3"/>
        <v>0</v>
      </c>
      <c r="G151" s="89" t="s">
        <v>196</v>
      </c>
    </row>
    <row r="152" spans="1:7" s="89" customFormat="1" hidden="1">
      <c r="A152" s="351"/>
      <c r="B152" s="87"/>
      <c r="C152" s="87"/>
      <c r="D152" s="205"/>
      <c r="E152" s="87"/>
      <c r="F152" s="68">
        <f t="shared" si="3"/>
        <v>0</v>
      </c>
      <c r="G152" s="89" t="s">
        <v>196</v>
      </c>
    </row>
    <row r="153" spans="1:7" s="89" customFormat="1" hidden="1">
      <c r="A153" s="351"/>
      <c r="B153" s="87"/>
      <c r="C153" s="87"/>
      <c r="D153" s="205"/>
      <c r="E153" s="87"/>
      <c r="F153" s="68">
        <f t="shared" si="3"/>
        <v>0</v>
      </c>
      <c r="G153" s="89" t="s">
        <v>196</v>
      </c>
    </row>
    <row r="154" spans="1:7" s="89" customFormat="1" hidden="1">
      <c r="A154" s="351"/>
      <c r="B154" s="87"/>
      <c r="C154" s="87"/>
      <c r="D154" s="205"/>
      <c r="E154" s="87"/>
      <c r="F154" s="68">
        <f t="shared" si="3"/>
        <v>0</v>
      </c>
      <c r="G154" s="89" t="s">
        <v>196</v>
      </c>
    </row>
    <row r="155" spans="1:7" s="89" customFormat="1" hidden="1">
      <c r="A155" s="351"/>
      <c r="B155" s="87"/>
      <c r="C155" s="87"/>
      <c r="D155" s="205"/>
      <c r="E155" s="87"/>
      <c r="F155" s="68">
        <f t="shared" si="3"/>
        <v>0</v>
      </c>
      <c r="G155" s="89" t="s">
        <v>196</v>
      </c>
    </row>
    <row r="156" spans="1:7" s="89" customFormat="1" hidden="1">
      <c r="A156" s="351"/>
      <c r="B156" s="87"/>
      <c r="C156" s="87"/>
      <c r="D156" s="205"/>
      <c r="E156" s="87"/>
      <c r="F156" s="68">
        <f t="shared" si="3"/>
        <v>0</v>
      </c>
      <c r="G156" s="89" t="s">
        <v>196</v>
      </c>
    </row>
    <row r="157" spans="1:7" s="89" customFormat="1" hidden="1">
      <c r="A157" s="351"/>
      <c r="B157" s="87"/>
      <c r="C157" s="87"/>
      <c r="D157" s="205"/>
      <c r="E157" s="87"/>
      <c r="F157" s="68">
        <f t="shared" si="3"/>
        <v>0</v>
      </c>
      <c r="G157" s="89" t="s">
        <v>196</v>
      </c>
    </row>
    <row r="158" spans="1:7" s="89" customFormat="1" hidden="1">
      <c r="A158" s="351"/>
      <c r="B158" s="87"/>
      <c r="C158" s="87"/>
      <c r="D158" s="205"/>
      <c r="E158" s="87"/>
      <c r="F158" s="68">
        <f t="shared" si="3"/>
        <v>0</v>
      </c>
      <c r="G158" s="89" t="s">
        <v>196</v>
      </c>
    </row>
    <row r="159" spans="1:7" s="89" customFormat="1" hidden="1">
      <c r="A159" s="351"/>
      <c r="B159" s="87"/>
      <c r="C159" s="87"/>
      <c r="D159" s="205"/>
      <c r="E159" s="87"/>
      <c r="F159" s="68">
        <f t="shared" si="3"/>
        <v>0</v>
      </c>
      <c r="G159" s="89" t="s">
        <v>196</v>
      </c>
    </row>
    <row r="160" spans="1:7" s="89" customFormat="1" hidden="1">
      <c r="A160" s="351"/>
      <c r="B160" s="87"/>
      <c r="C160" s="87"/>
      <c r="D160" s="205"/>
      <c r="E160" s="87"/>
      <c r="F160" s="68">
        <f t="shared" si="3"/>
        <v>0</v>
      </c>
      <c r="G160" s="89" t="s">
        <v>196</v>
      </c>
    </row>
    <row r="161" spans="1:7" s="89" customFormat="1" hidden="1">
      <c r="A161" s="351"/>
      <c r="B161" s="87"/>
      <c r="C161" s="87"/>
      <c r="D161" s="205"/>
      <c r="E161" s="87"/>
      <c r="F161" s="68">
        <f t="shared" si="3"/>
        <v>0</v>
      </c>
      <c r="G161" s="89" t="s">
        <v>196</v>
      </c>
    </row>
    <row r="162" spans="1:7" s="89" customFormat="1" hidden="1">
      <c r="A162" s="351"/>
      <c r="B162" s="87"/>
      <c r="C162" s="87"/>
      <c r="D162" s="205"/>
      <c r="E162" s="87"/>
      <c r="F162" s="68">
        <f t="shared" si="3"/>
        <v>0</v>
      </c>
      <c r="G162" s="89" t="s">
        <v>196</v>
      </c>
    </row>
    <row r="163" spans="1:7" s="89" customFormat="1" hidden="1">
      <c r="A163" s="351"/>
      <c r="B163" s="87"/>
      <c r="C163" s="87"/>
      <c r="D163" s="205"/>
      <c r="E163" s="87"/>
      <c r="F163" s="68">
        <f t="shared" si="3"/>
        <v>0</v>
      </c>
      <c r="G163" s="89" t="s">
        <v>196</v>
      </c>
    </row>
    <row r="164" spans="1:7" s="89" customFormat="1" hidden="1">
      <c r="A164" s="351"/>
      <c r="B164" s="87"/>
      <c r="C164" s="87"/>
      <c r="D164" s="205"/>
      <c r="E164" s="87"/>
      <c r="F164" s="68">
        <f t="shared" si="3"/>
        <v>0</v>
      </c>
      <c r="G164" s="89" t="s">
        <v>196</v>
      </c>
    </row>
    <row r="165" spans="1:7" s="89" customFormat="1" hidden="1">
      <c r="A165" s="351"/>
      <c r="B165" s="87"/>
      <c r="C165" s="87"/>
      <c r="D165" s="205"/>
      <c r="E165" s="87"/>
      <c r="F165" s="68">
        <f t="shared" si="3"/>
        <v>0</v>
      </c>
      <c r="G165" s="89" t="s">
        <v>196</v>
      </c>
    </row>
    <row r="166" spans="1:7" s="89" customFormat="1" hidden="1">
      <c r="A166" s="351"/>
      <c r="B166" s="87"/>
      <c r="C166" s="87"/>
      <c r="D166" s="205"/>
      <c r="E166" s="87"/>
      <c r="F166" s="68">
        <f t="shared" si="3"/>
        <v>0</v>
      </c>
      <c r="G166" s="89" t="s">
        <v>196</v>
      </c>
    </row>
    <row r="167" spans="1:7" s="89" customFormat="1" hidden="1">
      <c r="A167" s="351"/>
      <c r="B167" s="87"/>
      <c r="C167" s="87"/>
      <c r="D167" s="205"/>
      <c r="E167" s="87"/>
      <c r="F167" s="68">
        <f t="shared" si="3"/>
        <v>0</v>
      </c>
      <c r="G167" s="89" t="s">
        <v>196</v>
      </c>
    </row>
    <row r="168" spans="1:7" s="89" customFormat="1" hidden="1">
      <c r="A168" s="351"/>
      <c r="B168" s="87"/>
      <c r="C168" s="87"/>
      <c r="D168" s="205"/>
      <c r="E168" s="87"/>
      <c r="F168" s="68">
        <f t="shared" si="3"/>
        <v>0</v>
      </c>
      <c r="G168" s="89" t="s">
        <v>196</v>
      </c>
    </row>
    <row r="169" spans="1:7" s="89" customFormat="1" hidden="1">
      <c r="A169" s="351"/>
      <c r="B169" s="87"/>
      <c r="C169" s="87"/>
      <c r="D169" s="205"/>
      <c r="E169" s="87"/>
      <c r="F169" s="68">
        <f t="shared" si="3"/>
        <v>0</v>
      </c>
      <c r="G169" s="89" t="s">
        <v>196</v>
      </c>
    </row>
    <row r="170" spans="1:7" s="89" customFormat="1" hidden="1">
      <c r="A170" s="351"/>
      <c r="B170" s="87"/>
      <c r="C170" s="87"/>
      <c r="D170" s="205"/>
      <c r="E170" s="87"/>
      <c r="F170" s="68">
        <f t="shared" si="3"/>
        <v>0</v>
      </c>
      <c r="G170" s="89" t="s">
        <v>196</v>
      </c>
    </row>
    <row r="171" spans="1:7" s="89" customFormat="1" hidden="1">
      <c r="A171" s="351"/>
      <c r="B171" s="87"/>
      <c r="C171" s="87"/>
      <c r="D171" s="205"/>
      <c r="E171" s="87"/>
      <c r="F171" s="68">
        <f t="shared" si="3"/>
        <v>0</v>
      </c>
      <c r="G171" s="89" t="s">
        <v>196</v>
      </c>
    </row>
    <row r="172" spans="1:7" s="89" customFormat="1" hidden="1">
      <c r="A172" s="351"/>
      <c r="B172" s="87"/>
      <c r="C172" s="87"/>
      <c r="D172" s="205"/>
      <c r="E172" s="87"/>
      <c r="F172" s="68">
        <f t="shared" si="3"/>
        <v>0</v>
      </c>
      <c r="G172" s="89" t="s">
        <v>196</v>
      </c>
    </row>
    <row r="173" spans="1:7" s="89" customFormat="1" hidden="1">
      <c r="A173" s="351"/>
      <c r="B173" s="87"/>
      <c r="C173" s="87"/>
      <c r="D173" s="205"/>
      <c r="E173" s="87"/>
      <c r="F173" s="68">
        <f t="shared" si="3"/>
        <v>0</v>
      </c>
      <c r="G173" s="89" t="s">
        <v>196</v>
      </c>
    </row>
    <row r="174" spans="1:7" s="89" customFormat="1" hidden="1">
      <c r="A174" s="351"/>
      <c r="B174" s="87"/>
      <c r="C174" s="87"/>
      <c r="D174" s="205"/>
      <c r="E174" s="87"/>
      <c r="F174" s="68">
        <f t="shared" si="3"/>
        <v>0</v>
      </c>
      <c r="G174" s="89" t="s">
        <v>196</v>
      </c>
    </row>
    <row r="175" spans="1:7" s="89" customFormat="1" hidden="1">
      <c r="A175" s="351"/>
      <c r="B175" s="87"/>
      <c r="C175" s="87"/>
      <c r="D175" s="205"/>
      <c r="E175" s="87"/>
      <c r="F175" s="68">
        <f t="shared" si="3"/>
        <v>0</v>
      </c>
      <c r="G175" s="89" t="s">
        <v>196</v>
      </c>
    </row>
    <row r="176" spans="1:7" s="89" customFormat="1" hidden="1">
      <c r="A176" s="351"/>
      <c r="B176" s="87"/>
      <c r="C176" s="87"/>
      <c r="D176" s="205"/>
      <c r="E176" s="87"/>
      <c r="F176" s="68">
        <f t="shared" si="3"/>
        <v>0</v>
      </c>
      <c r="G176" s="89" t="s">
        <v>196</v>
      </c>
    </row>
    <row r="177" spans="1:7" s="89" customFormat="1" hidden="1">
      <c r="A177" s="351"/>
      <c r="B177" s="87"/>
      <c r="C177" s="87"/>
      <c r="D177" s="205"/>
      <c r="E177" s="87"/>
      <c r="F177" s="68">
        <f t="shared" si="3"/>
        <v>0</v>
      </c>
      <c r="G177" s="89" t="s">
        <v>196</v>
      </c>
    </row>
    <row r="178" spans="1:7" s="89" customFormat="1" hidden="1">
      <c r="A178" s="351"/>
      <c r="B178" s="87"/>
      <c r="C178" s="87"/>
      <c r="D178" s="205"/>
      <c r="E178" s="87"/>
      <c r="F178" s="68">
        <f t="shared" si="3"/>
        <v>0</v>
      </c>
      <c r="G178" s="89" t="s">
        <v>196</v>
      </c>
    </row>
    <row r="179" spans="1:7" s="89" customFormat="1" hidden="1">
      <c r="A179" s="351"/>
      <c r="B179" s="87"/>
      <c r="C179" s="87"/>
      <c r="D179" s="205"/>
      <c r="E179" s="87"/>
      <c r="F179" s="68">
        <f t="shared" si="3"/>
        <v>0</v>
      </c>
      <c r="G179" s="89" t="s">
        <v>196</v>
      </c>
    </row>
    <row r="180" spans="1:7" s="89" customFormat="1" hidden="1">
      <c r="A180" s="351"/>
      <c r="B180" s="87"/>
      <c r="C180" s="87"/>
      <c r="D180" s="205"/>
      <c r="E180" s="87"/>
      <c r="F180" s="68">
        <f t="shared" si="3"/>
        <v>0</v>
      </c>
      <c r="G180" s="89" t="s">
        <v>196</v>
      </c>
    </row>
    <row r="181" spans="1:7" s="89" customFormat="1" hidden="1">
      <c r="A181" s="351"/>
      <c r="B181" s="87"/>
      <c r="C181" s="87"/>
      <c r="D181" s="205"/>
      <c r="E181" s="87"/>
      <c r="F181" s="68">
        <f t="shared" si="3"/>
        <v>0</v>
      </c>
      <c r="G181" s="89" t="s">
        <v>196</v>
      </c>
    </row>
    <row r="182" spans="1:7" s="89" customFormat="1" hidden="1">
      <c r="A182" s="351"/>
      <c r="B182" s="87"/>
      <c r="C182" s="87"/>
      <c r="D182" s="205"/>
      <c r="E182" s="87"/>
      <c r="F182" s="68">
        <f t="shared" si="3"/>
        <v>0</v>
      </c>
      <c r="G182" s="89" t="s">
        <v>196</v>
      </c>
    </row>
    <row r="183" spans="1:7" s="89" customFormat="1" hidden="1">
      <c r="A183" s="351"/>
      <c r="B183" s="87"/>
      <c r="C183" s="87"/>
      <c r="D183" s="205"/>
      <c r="E183" s="87"/>
      <c r="F183" s="68">
        <f t="shared" si="3"/>
        <v>0</v>
      </c>
      <c r="G183" s="89" t="s">
        <v>196</v>
      </c>
    </row>
    <row r="184" spans="1:7" s="89" customFormat="1" hidden="1">
      <c r="A184" s="351"/>
      <c r="B184" s="87"/>
      <c r="C184" s="87"/>
      <c r="D184" s="205"/>
      <c r="E184" s="87"/>
      <c r="F184" s="68">
        <f t="shared" si="3"/>
        <v>0</v>
      </c>
      <c r="G184" s="89" t="s">
        <v>196</v>
      </c>
    </row>
    <row r="185" spans="1:7" s="89" customFormat="1" hidden="1">
      <c r="A185" s="351"/>
      <c r="B185" s="87"/>
      <c r="C185" s="87"/>
      <c r="D185" s="205"/>
      <c r="E185" s="87"/>
      <c r="F185" s="68">
        <f t="shared" si="3"/>
        <v>0</v>
      </c>
      <c r="G185" s="89" t="s">
        <v>196</v>
      </c>
    </row>
    <row r="186" spans="1:7" s="89" customFormat="1" hidden="1">
      <c r="A186" s="351"/>
      <c r="B186" s="87"/>
      <c r="C186" s="87"/>
      <c r="D186" s="205"/>
      <c r="E186" s="87"/>
      <c r="F186" s="68">
        <f t="shared" si="3"/>
        <v>0</v>
      </c>
      <c r="G186" s="89" t="s">
        <v>196</v>
      </c>
    </row>
    <row r="187" spans="1:7" s="89" customFormat="1" hidden="1">
      <c r="A187" s="351"/>
      <c r="B187" s="87"/>
      <c r="C187" s="87"/>
      <c r="D187" s="205"/>
      <c r="E187" s="87"/>
      <c r="F187" s="68">
        <f t="shared" si="3"/>
        <v>0</v>
      </c>
      <c r="G187" s="89" t="s">
        <v>196</v>
      </c>
    </row>
    <row r="188" spans="1:7" s="89" customFormat="1" hidden="1">
      <c r="A188" s="351"/>
      <c r="B188" s="87"/>
      <c r="C188" s="87"/>
      <c r="D188" s="205"/>
      <c r="E188" s="87"/>
      <c r="F188" s="68">
        <f t="shared" si="3"/>
        <v>0</v>
      </c>
      <c r="G188" s="89" t="s">
        <v>196</v>
      </c>
    </row>
    <row r="189" spans="1:7" s="89" customFormat="1" hidden="1">
      <c r="A189" s="351"/>
      <c r="B189" s="87"/>
      <c r="C189" s="87"/>
      <c r="D189" s="205"/>
      <c r="E189" s="87"/>
      <c r="F189" s="68">
        <f t="shared" si="3"/>
        <v>0</v>
      </c>
      <c r="G189" s="89" t="s">
        <v>196</v>
      </c>
    </row>
    <row r="190" spans="1:7" s="89" customFormat="1" hidden="1">
      <c r="A190" s="351"/>
      <c r="B190" s="87"/>
      <c r="C190" s="87"/>
      <c r="D190" s="205"/>
      <c r="E190" s="87"/>
      <c r="F190" s="68">
        <f t="shared" si="3"/>
        <v>0</v>
      </c>
      <c r="G190" s="89" t="s">
        <v>196</v>
      </c>
    </row>
    <row r="191" spans="1:7" s="89" customFormat="1" hidden="1">
      <c r="A191" s="351"/>
      <c r="B191" s="87"/>
      <c r="C191" s="87"/>
      <c r="D191" s="205"/>
      <c r="E191" s="87"/>
      <c r="F191" s="68">
        <f t="shared" si="3"/>
        <v>0</v>
      </c>
      <c r="G191" s="89" t="s">
        <v>196</v>
      </c>
    </row>
    <row r="192" spans="1:7" s="89" customFormat="1" hidden="1">
      <c r="A192" s="351"/>
      <c r="B192" s="87"/>
      <c r="C192" s="87"/>
      <c r="D192" s="205"/>
      <c r="E192" s="87"/>
      <c r="F192" s="68">
        <f t="shared" si="3"/>
        <v>0</v>
      </c>
      <c r="G192" s="89" t="s">
        <v>196</v>
      </c>
    </row>
    <row r="193" spans="1:7" s="89" customFormat="1" hidden="1">
      <c r="A193" s="351"/>
      <c r="B193" s="87"/>
      <c r="C193" s="87"/>
      <c r="D193" s="205"/>
      <c r="E193" s="87"/>
      <c r="F193" s="68">
        <f t="shared" si="3"/>
        <v>0</v>
      </c>
      <c r="G193" s="89" t="s">
        <v>196</v>
      </c>
    </row>
    <row r="194" spans="1:7" s="89" customFormat="1" hidden="1">
      <c r="A194" s="351"/>
      <c r="B194" s="87"/>
      <c r="C194" s="87"/>
      <c r="D194" s="205"/>
      <c r="E194" s="87"/>
      <c r="F194" s="68">
        <f t="shared" si="3"/>
        <v>0</v>
      </c>
      <c r="G194" s="89" t="s">
        <v>196</v>
      </c>
    </row>
    <row r="195" spans="1:7" s="89" customFormat="1" hidden="1">
      <c r="A195" s="351"/>
      <c r="B195" s="87"/>
      <c r="C195" s="87"/>
      <c r="D195" s="205"/>
      <c r="E195" s="87"/>
      <c r="F195" s="68">
        <f t="shared" si="3"/>
        <v>0</v>
      </c>
      <c r="G195" s="89" t="s">
        <v>196</v>
      </c>
    </row>
    <row r="196" spans="1:7" s="89" customFormat="1" hidden="1">
      <c r="A196" s="351"/>
      <c r="B196" s="87"/>
      <c r="C196" s="87"/>
      <c r="D196" s="205"/>
      <c r="E196" s="87"/>
      <c r="F196" s="68">
        <f t="shared" si="3"/>
        <v>0</v>
      </c>
      <c r="G196" s="89" t="s">
        <v>196</v>
      </c>
    </row>
    <row r="197" spans="1:7" s="89" customFormat="1" hidden="1">
      <c r="A197" s="351"/>
      <c r="B197" s="87"/>
      <c r="C197" s="87"/>
      <c r="D197" s="205"/>
      <c r="E197" s="87"/>
      <c r="F197" s="68">
        <f t="shared" si="3"/>
        <v>0</v>
      </c>
      <c r="G197" s="89" t="s">
        <v>196</v>
      </c>
    </row>
    <row r="198" spans="1:7" s="89" customFormat="1" hidden="1">
      <c r="A198" s="351"/>
      <c r="B198" s="87"/>
      <c r="C198" s="87"/>
      <c r="D198" s="205"/>
      <c r="E198" s="87"/>
      <c r="F198" s="68">
        <f t="shared" si="3"/>
        <v>0</v>
      </c>
      <c r="G198" s="89" t="s">
        <v>196</v>
      </c>
    </row>
    <row r="199" spans="1:7" s="89" customFormat="1" hidden="1">
      <c r="A199" s="351"/>
      <c r="B199" s="87"/>
      <c r="C199" s="87"/>
      <c r="D199" s="205"/>
      <c r="E199" s="87"/>
      <c r="F199" s="68">
        <f t="shared" si="3"/>
        <v>0</v>
      </c>
      <c r="G199" s="89" t="s">
        <v>196</v>
      </c>
    </row>
    <row r="200" spans="1:7" s="89" customFormat="1" hidden="1">
      <c r="A200" s="351"/>
      <c r="B200" s="87"/>
      <c r="C200" s="87"/>
      <c r="D200" s="205"/>
      <c r="E200" s="87"/>
      <c r="F200" s="68">
        <f t="shared" si="3"/>
        <v>0</v>
      </c>
      <c r="G200" s="89" t="s">
        <v>196</v>
      </c>
    </row>
    <row r="201" spans="1:7" s="89" customFormat="1" hidden="1">
      <c r="A201" s="351"/>
      <c r="B201" s="87"/>
      <c r="C201" s="87"/>
      <c r="D201" s="205"/>
      <c r="E201" s="87"/>
      <c r="F201" s="68">
        <f t="shared" si="3"/>
        <v>0</v>
      </c>
      <c r="G201" s="89" t="s">
        <v>196</v>
      </c>
    </row>
    <row r="202" spans="1:7" s="89" customFormat="1" hidden="1">
      <c r="A202" s="351"/>
      <c r="B202" s="87"/>
      <c r="C202" s="87"/>
      <c r="D202" s="205"/>
      <c r="E202" s="87"/>
      <c r="F202" s="68">
        <f t="shared" si="3"/>
        <v>0</v>
      </c>
      <c r="G202" s="89" t="s">
        <v>196</v>
      </c>
    </row>
    <row r="203" spans="1:7" s="89" customFormat="1" hidden="1">
      <c r="A203" s="351"/>
      <c r="B203" s="87"/>
      <c r="C203" s="87"/>
      <c r="D203" s="205"/>
      <c r="E203" s="87"/>
      <c r="F203" s="68">
        <f t="shared" si="3"/>
        <v>0</v>
      </c>
      <c r="G203" s="89" t="s">
        <v>196</v>
      </c>
    </row>
    <row r="204" spans="1:7" s="89" customFormat="1" hidden="1">
      <c r="A204" s="351"/>
      <c r="B204" s="87"/>
      <c r="C204" s="87"/>
      <c r="D204" s="205"/>
      <c r="E204" s="87"/>
      <c r="F204" s="68">
        <f t="shared" si="3"/>
        <v>0</v>
      </c>
      <c r="G204" s="89" t="s">
        <v>196</v>
      </c>
    </row>
    <row r="205" spans="1:7" s="89" customFormat="1" hidden="1">
      <c r="A205" s="351"/>
      <c r="B205" s="87"/>
      <c r="C205" s="87"/>
      <c r="D205" s="205"/>
      <c r="E205" s="87"/>
      <c r="F205" s="68">
        <f t="shared" si="3"/>
        <v>0</v>
      </c>
      <c r="G205" s="89" t="s">
        <v>196</v>
      </c>
    </row>
    <row r="206" spans="1:7" s="89" customFormat="1" hidden="1">
      <c r="A206" s="351"/>
      <c r="B206" s="87"/>
      <c r="C206" s="87"/>
      <c r="D206" s="205"/>
      <c r="E206" s="87"/>
      <c r="F206" s="68">
        <f t="shared" si="3"/>
        <v>0</v>
      </c>
      <c r="G206" s="89" t="s">
        <v>196</v>
      </c>
    </row>
    <row r="207" spans="1:7" s="89" customFormat="1" hidden="1">
      <c r="A207" s="351"/>
      <c r="B207" s="87"/>
      <c r="C207" s="87"/>
      <c r="D207" s="205"/>
      <c r="E207" s="87"/>
      <c r="F207" s="68">
        <f t="shared" si="3"/>
        <v>0</v>
      </c>
      <c r="G207" s="89" t="s">
        <v>196</v>
      </c>
    </row>
    <row r="208" spans="1:7" s="89" customFormat="1" hidden="1">
      <c r="A208" s="351"/>
      <c r="B208" s="87"/>
      <c r="C208" s="87"/>
      <c r="D208" s="205"/>
      <c r="E208" s="87"/>
      <c r="F208" s="68">
        <f t="shared" si="3"/>
        <v>0</v>
      </c>
      <c r="G208" s="89" t="s">
        <v>196</v>
      </c>
    </row>
    <row r="209" spans="1:7" s="89" customFormat="1" hidden="1">
      <c r="A209" s="351"/>
      <c r="B209" s="87"/>
      <c r="C209" s="87"/>
      <c r="D209" s="205"/>
      <c r="E209" s="87"/>
      <c r="F209" s="68">
        <f t="shared" si="3"/>
        <v>0</v>
      </c>
      <c r="G209" s="89" t="s">
        <v>196</v>
      </c>
    </row>
    <row r="210" spans="1:7" s="89" customFormat="1" hidden="1">
      <c r="A210" s="351"/>
      <c r="B210" s="87"/>
      <c r="C210" s="87"/>
      <c r="D210" s="205"/>
      <c r="E210" s="87"/>
      <c r="F210" s="68">
        <f t="shared" si="3"/>
        <v>0</v>
      </c>
      <c r="G210" s="89" t="s">
        <v>196</v>
      </c>
    </row>
    <row r="211" spans="1:7" s="89" customFormat="1" hidden="1">
      <c r="A211" s="351"/>
      <c r="B211" s="87"/>
      <c r="C211" s="87"/>
      <c r="D211" s="205"/>
      <c r="E211" s="87"/>
      <c r="F211" s="68">
        <f t="shared" si="3"/>
        <v>0</v>
      </c>
      <c r="G211" s="89" t="s">
        <v>196</v>
      </c>
    </row>
    <row r="212" spans="1:7" s="89" customFormat="1" hidden="1">
      <c r="A212" s="351"/>
      <c r="B212" s="87"/>
      <c r="C212" s="87"/>
      <c r="D212" s="205"/>
      <c r="E212" s="87"/>
      <c r="F212" s="68">
        <f t="shared" si="3"/>
        <v>0</v>
      </c>
      <c r="G212" s="89" t="s">
        <v>196</v>
      </c>
    </row>
    <row r="213" spans="1:7" s="89" customFormat="1" hidden="1">
      <c r="A213" s="351"/>
      <c r="B213" s="87"/>
      <c r="C213" s="87"/>
      <c r="D213" s="205"/>
      <c r="E213" s="87"/>
      <c r="F213" s="68">
        <f t="shared" si="3"/>
        <v>0</v>
      </c>
      <c r="G213" s="89" t="s">
        <v>196</v>
      </c>
    </row>
    <row r="214" spans="1:7" s="89" customFormat="1" hidden="1">
      <c r="A214" s="351"/>
      <c r="B214" s="87"/>
      <c r="C214" s="87"/>
      <c r="D214" s="205"/>
      <c r="E214" s="87"/>
      <c r="F214" s="68">
        <f t="shared" si="3"/>
        <v>0</v>
      </c>
      <c r="G214" s="89" t="s">
        <v>196</v>
      </c>
    </row>
    <row r="215" spans="1:7" s="89" customFormat="1" hidden="1">
      <c r="A215" s="351"/>
      <c r="B215" s="87"/>
      <c r="C215" s="87"/>
      <c r="D215" s="205"/>
      <c r="E215" s="87"/>
      <c r="F215" s="68">
        <f t="shared" si="3"/>
        <v>0</v>
      </c>
      <c r="G215" s="89" t="s">
        <v>196</v>
      </c>
    </row>
    <row r="216" spans="1:7" s="89" customFormat="1" hidden="1">
      <c r="A216" s="351"/>
      <c r="B216" s="87"/>
      <c r="C216" s="87"/>
      <c r="D216" s="205"/>
      <c r="E216" s="87"/>
      <c r="F216" s="68">
        <f t="shared" si="3"/>
        <v>0</v>
      </c>
      <c r="G216" s="89" t="s">
        <v>196</v>
      </c>
    </row>
    <row r="217" spans="1:7" s="89" customFormat="1" hidden="1">
      <c r="A217" s="351"/>
      <c r="B217" s="87"/>
      <c r="C217" s="87"/>
      <c r="D217" s="205"/>
      <c r="E217" s="87"/>
      <c r="F217" s="68">
        <f t="shared" si="3"/>
        <v>0</v>
      </c>
      <c r="G217" s="89" t="s">
        <v>196</v>
      </c>
    </row>
    <row r="218" spans="1:7" s="89" customFormat="1" hidden="1">
      <c r="A218" s="351"/>
      <c r="B218" s="87"/>
      <c r="C218" s="87"/>
      <c r="D218" s="205"/>
      <c r="E218" s="87"/>
      <c r="F218" s="68">
        <f t="shared" si="3"/>
        <v>0</v>
      </c>
      <c r="G218" s="89" t="s">
        <v>196</v>
      </c>
    </row>
    <row r="219" spans="1:7" s="89" customFormat="1" hidden="1">
      <c r="A219" s="351"/>
      <c r="B219" s="87"/>
      <c r="C219" s="87"/>
      <c r="D219" s="205"/>
      <c r="E219" s="87"/>
      <c r="F219" s="68">
        <f t="shared" si="3"/>
        <v>0</v>
      </c>
      <c r="G219" s="89" t="s">
        <v>196</v>
      </c>
    </row>
    <row r="220" spans="1:7" s="89" customFormat="1" hidden="1">
      <c r="A220" s="351"/>
      <c r="B220" s="87"/>
      <c r="C220" s="87"/>
      <c r="D220" s="205"/>
      <c r="E220" s="87"/>
      <c r="F220" s="68">
        <f t="shared" si="3"/>
        <v>0</v>
      </c>
      <c r="G220" s="89" t="s">
        <v>196</v>
      </c>
    </row>
    <row r="221" spans="1:7" s="89" customFormat="1" hidden="1">
      <c r="A221" s="351"/>
      <c r="B221" s="87"/>
      <c r="C221" s="87"/>
      <c r="D221" s="205"/>
      <c r="E221" s="87"/>
      <c r="F221" s="68">
        <f t="shared" si="3"/>
        <v>0</v>
      </c>
      <c r="G221" s="89" t="s">
        <v>196</v>
      </c>
    </row>
    <row r="222" spans="1:7" s="89" customFormat="1" hidden="1">
      <c r="A222" s="351"/>
      <c r="B222" s="87"/>
      <c r="C222" s="87"/>
      <c r="D222" s="205"/>
      <c r="E222" s="87"/>
      <c r="F222" s="68">
        <f t="shared" si="3"/>
        <v>0</v>
      </c>
      <c r="G222" s="89" t="s">
        <v>196</v>
      </c>
    </row>
    <row r="223" spans="1:7" s="89" customFormat="1" hidden="1">
      <c r="A223" s="351"/>
      <c r="B223" s="87"/>
      <c r="C223" s="87"/>
      <c r="D223" s="205"/>
      <c r="E223" s="87"/>
      <c r="F223" s="68">
        <f t="shared" si="3"/>
        <v>0</v>
      </c>
      <c r="G223" s="89" t="s">
        <v>196</v>
      </c>
    </row>
    <row r="224" spans="1:7" s="89" customFormat="1" hidden="1">
      <c r="A224" s="351"/>
      <c r="B224" s="87"/>
      <c r="C224" s="87"/>
      <c r="D224" s="205"/>
      <c r="E224" s="87"/>
      <c r="F224" s="68">
        <f t="shared" si="3"/>
        <v>0</v>
      </c>
      <c r="G224" s="89" t="s">
        <v>196</v>
      </c>
    </row>
    <row r="225" spans="1:7" s="89" customFormat="1" hidden="1">
      <c r="A225" s="351"/>
      <c r="B225" s="87"/>
      <c r="C225" s="87"/>
      <c r="D225" s="205"/>
      <c r="E225" s="87"/>
      <c r="F225" s="68">
        <f t="shared" si="3"/>
        <v>0</v>
      </c>
      <c r="G225" s="89" t="s">
        <v>196</v>
      </c>
    </row>
    <row r="226" spans="1:7" s="89" customFormat="1" hidden="1">
      <c r="A226" s="351"/>
      <c r="B226" s="87"/>
      <c r="C226" s="87"/>
      <c r="D226" s="205"/>
      <c r="E226" s="87"/>
      <c r="F226" s="68">
        <f t="shared" si="3"/>
        <v>0</v>
      </c>
      <c r="G226" s="89" t="s">
        <v>196</v>
      </c>
    </row>
    <row r="227" spans="1:7" s="89" customFormat="1" hidden="1">
      <c r="A227" s="351"/>
      <c r="B227" s="87"/>
      <c r="C227" s="87"/>
      <c r="D227" s="205"/>
      <c r="E227" s="87"/>
      <c r="F227" s="68">
        <f t="shared" si="3"/>
        <v>0</v>
      </c>
      <c r="G227" s="89" t="s">
        <v>196</v>
      </c>
    </row>
    <row r="228" spans="1:7" s="89" customFormat="1" hidden="1">
      <c r="A228" s="351"/>
      <c r="B228" s="87"/>
      <c r="C228" s="87"/>
      <c r="D228" s="205"/>
      <c r="E228" s="87"/>
      <c r="F228" s="68">
        <f t="shared" si="3"/>
        <v>0</v>
      </c>
      <c r="G228" s="89" t="s">
        <v>196</v>
      </c>
    </row>
    <row r="229" spans="1:7" s="89" customFormat="1" hidden="1">
      <c r="A229" s="351"/>
      <c r="B229" s="87"/>
      <c r="C229" s="87"/>
      <c r="D229" s="205"/>
      <c r="E229" s="87"/>
      <c r="F229" s="68">
        <f t="shared" si="3"/>
        <v>0</v>
      </c>
      <c r="G229" s="89" t="s">
        <v>196</v>
      </c>
    </row>
    <row r="230" spans="1:7" s="89" customFormat="1" hidden="1">
      <c r="A230" s="351"/>
      <c r="B230" s="87"/>
      <c r="C230" s="87"/>
      <c r="D230" s="205"/>
      <c r="E230" s="87"/>
      <c r="F230" s="68">
        <f t="shared" si="3"/>
        <v>0</v>
      </c>
      <c r="G230" s="89" t="s">
        <v>196</v>
      </c>
    </row>
    <row r="231" spans="1:7" s="89" customFormat="1" hidden="1">
      <c r="A231" s="351"/>
      <c r="B231" s="87"/>
      <c r="C231" s="87"/>
      <c r="D231" s="205"/>
      <c r="E231" s="87"/>
      <c r="F231" s="68">
        <f t="shared" si="3"/>
        <v>0</v>
      </c>
      <c r="G231" s="89" t="s">
        <v>196</v>
      </c>
    </row>
    <row r="232" spans="1:7" s="89" customFormat="1" hidden="1">
      <c r="A232" s="351"/>
      <c r="B232" s="87"/>
      <c r="C232" s="87"/>
      <c r="D232" s="205"/>
      <c r="E232" s="87"/>
      <c r="F232" s="68">
        <f t="shared" si="3"/>
        <v>0</v>
      </c>
      <c r="G232" s="89" t="s">
        <v>196</v>
      </c>
    </row>
    <row r="233" spans="1:7" s="89" customFormat="1" hidden="1">
      <c r="A233" s="351"/>
      <c r="B233" s="87"/>
      <c r="C233" s="87"/>
      <c r="D233" s="205"/>
      <c r="E233" s="87"/>
      <c r="F233" s="68">
        <f t="shared" si="3"/>
        <v>0</v>
      </c>
      <c r="G233" s="89" t="s">
        <v>196</v>
      </c>
    </row>
    <row r="234" spans="1:7" s="89" customFormat="1" hidden="1">
      <c r="A234" s="351"/>
      <c r="B234" s="87"/>
      <c r="C234" s="87"/>
      <c r="D234" s="205"/>
      <c r="E234" s="87"/>
      <c r="F234" s="68">
        <f t="shared" si="3"/>
        <v>0</v>
      </c>
      <c r="G234" s="89" t="s">
        <v>196</v>
      </c>
    </row>
    <row r="235" spans="1:7" s="89" customFormat="1" hidden="1">
      <c r="A235" s="351"/>
      <c r="B235" s="87"/>
      <c r="C235" s="87"/>
      <c r="D235" s="205"/>
      <c r="E235" s="87"/>
      <c r="F235" s="68">
        <f t="shared" si="3"/>
        <v>0</v>
      </c>
      <c r="G235" s="89" t="s">
        <v>196</v>
      </c>
    </row>
    <row r="236" spans="1:7" s="89" customFormat="1" hidden="1">
      <c r="A236" s="351"/>
      <c r="B236" s="87"/>
      <c r="C236" s="87"/>
      <c r="D236" s="205"/>
      <c r="E236" s="87"/>
      <c r="F236" s="68">
        <f t="shared" si="3"/>
        <v>0</v>
      </c>
      <c r="G236" s="89" t="s">
        <v>196</v>
      </c>
    </row>
    <row r="237" spans="1:7" s="89" customFormat="1" hidden="1">
      <c r="A237" s="351"/>
      <c r="B237" s="87"/>
      <c r="C237" s="87"/>
      <c r="D237" s="205"/>
      <c r="E237" s="87"/>
      <c r="F237" s="68">
        <f t="shared" si="3"/>
        <v>0</v>
      </c>
      <c r="G237" s="89" t="s">
        <v>196</v>
      </c>
    </row>
    <row r="238" spans="1:7" s="89" customFormat="1" hidden="1">
      <c r="A238" s="351"/>
      <c r="B238" s="87"/>
      <c r="C238" s="87"/>
      <c r="D238" s="205"/>
      <c r="E238" s="87"/>
      <c r="F238" s="68">
        <f t="shared" si="3"/>
        <v>0</v>
      </c>
      <c r="G238" s="89" t="s">
        <v>196</v>
      </c>
    </row>
    <row r="239" spans="1:7" s="89" customFormat="1" hidden="1">
      <c r="A239" s="351"/>
      <c r="B239" s="87"/>
      <c r="C239" s="87"/>
      <c r="D239" s="205"/>
      <c r="E239" s="87"/>
      <c r="F239" s="68">
        <f t="shared" si="3"/>
        <v>0</v>
      </c>
      <c r="G239" s="89" t="s">
        <v>196</v>
      </c>
    </row>
    <row r="240" spans="1:7" s="89" customFormat="1" hidden="1">
      <c r="A240" s="351"/>
      <c r="B240" s="87"/>
      <c r="C240" s="87"/>
      <c r="D240" s="205"/>
      <c r="E240" s="87"/>
      <c r="F240" s="68">
        <f t="shared" si="3"/>
        <v>0</v>
      </c>
      <c r="G240" s="89" t="s">
        <v>196</v>
      </c>
    </row>
    <row r="241" spans="1:7" s="89" customFormat="1" hidden="1">
      <c r="A241" s="351"/>
      <c r="B241" s="87"/>
      <c r="C241" s="87"/>
      <c r="D241" s="205"/>
      <c r="E241" s="87"/>
      <c r="F241" s="68">
        <f t="shared" si="3"/>
        <v>0</v>
      </c>
      <c r="G241" s="89" t="s">
        <v>196</v>
      </c>
    </row>
    <row r="242" spans="1:7" s="89" customFormat="1" hidden="1">
      <c r="A242" s="351"/>
      <c r="B242" s="87"/>
      <c r="C242" s="87"/>
      <c r="D242" s="205"/>
      <c r="E242" s="87"/>
      <c r="F242" s="68">
        <f t="shared" si="3"/>
        <v>0</v>
      </c>
      <c r="G242" s="89" t="s">
        <v>196</v>
      </c>
    </row>
    <row r="243" spans="1:7" s="89" customFormat="1" hidden="1">
      <c r="A243" s="351"/>
      <c r="B243" s="87"/>
      <c r="C243" s="87"/>
      <c r="D243" s="205"/>
      <c r="E243" s="87"/>
      <c r="F243" s="68">
        <f t="shared" si="3"/>
        <v>0</v>
      </c>
      <c r="G243" s="89" t="s">
        <v>196</v>
      </c>
    </row>
    <row r="244" spans="1:7" s="89" customFormat="1" hidden="1">
      <c r="A244" s="351"/>
      <c r="B244" s="87"/>
      <c r="C244" s="87"/>
      <c r="D244" s="205"/>
      <c r="E244" s="87"/>
      <c r="F244" s="68">
        <f t="shared" si="3"/>
        <v>0</v>
      </c>
      <c r="G244" s="89" t="s">
        <v>196</v>
      </c>
    </row>
    <row r="245" spans="1:7" s="89" customFormat="1" hidden="1">
      <c r="A245" s="351"/>
      <c r="B245" s="87"/>
      <c r="C245" s="87"/>
      <c r="D245" s="205"/>
      <c r="E245" s="87"/>
      <c r="F245" s="68">
        <f t="shared" si="3"/>
        <v>0</v>
      </c>
      <c r="G245" s="89" t="s">
        <v>196</v>
      </c>
    </row>
    <row r="246" spans="1:7" s="89" customFormat="1" hidden="1">
      <c r="A246" s="351"/>
      <c r="B246" s="87"/>
      <c r="C246" s="87"/>
      <c r="D246" s="205"/>
      <c r="E246" s="87"/>
      <c r="F246" s="68">
        <f t="shared" si="3"/>
        <v>0</v>
      </c>
      <c r="G246" s="89" t="s">
        <v>196</v>
      </c>
    </row>
    <row r="247" spans="1:7" s="89" customFormat="1" hidden="1">
      <c r="A247" s="351"/>
      <c r="B247" s="87"/>
      <c r="C247" s="87"/>
      <c r="D247" s="205"/>
      <c r="E247" s="87"/>
      <c r="F247" s="68">
        <f t="shared" si="3"/>
        <v>0</v>
      </c>
      <c r="G247" s="89" t="s">
        <v>196</v>
      </c>
    </row>
    <row r="248" spans="1:7" s="89" customFormat="1" hidden="1">
      <c r="A248" s="351"/>
      <c r="B248" s="87"/>
      <c r="C248" s="87"/>
      <c r="D248" s="205"/>
      <c r="E248" s="87"/>
      <c r="F248" s="68">
        <f t="shared" si="3"/>
        <v>0</v>
      </c>
      <c r="G248" s="89" t="s">
        <v>196</v>
      </c>
    </row>
    <row r="249" spans="1:7" s="89" customFormat="1" hidden="1">
      <c r="A249" s="351"/>
      <c r="B249" s="87"/>
      <c r="C249" s="87"/>
      <c r="D249" s="205"/>
      <c r="E249" s="87"/>
      <c r="F249" s="68">
        <f t="shared" si="3"/>
        <v>0</v>
      </c>
      <c r="G249" s="89" t="s">
        <v>196</v>
      </c>
    </row>
    <row r="250" spans="1:7" s="89" customFormat="1" hidden="1">
      <c r="A250" s="351"/>
      <c r="B250" s="87"/>
      <c r="C250" s="87"/>
      <c r="D250" s="205"/>
      <c r="E250" s="87"/>
      <c r="F250" s="68">
        <f t="shared" si="3"/>
        <v>0</v>
      </c>
      <c r="G250" s="89" t="s">
        <v>196</v>
      </c>
    </row>
    <row r="251" spans="1:7" s="89" customFormat="1" hidden="1">
      <c r="A251" s="351"/>
      <c r="B251" s="87"/>
      <c r="C251" s="87"/>
      <c r="D251" s="205"/>
      <c r="E251" s="87"/>
      <c r="F251" s="68">
        <f t="shared" si="3"/>
        <v>0</v>
      </c>
      <c r="G251" s="89" t="s">
        <v>196</v>
      </c>
    </row>
    <row r="252" spans="1:7" s="89" customFormat="1" hidden="1">
      <c r="A252" s="351"/>
      <c r="B252" s="87"/>
      <c r="C252" s="87"/>
      <c r="D252" s="205"/>
      <c r="E252" s="87"/>
      <c r="F252" s="68">
        <f t="shared" si="3"/>
        <v>0</v>
      </c>
      <c r="G252" s="89" t="s">
        <v>196</v>
      </c>
    </row>
    <row r="253" spans="1:7" s="89" customFormat="1" hidden="1">
      <c r="A253" s="351"/>
      <c r="B253" s="87"/>
      <c r="C253" s="87"/>
      <c r="D253" s="205"/>
      <c r="E253" s="87"/>
      <c r="F253" s="68">
        <f t="shared" si="3"/>
        <v>0</v>
      </c>
      <c r="G253" s="89" t="s">
        <v>196</v>
      </c>
    </row>
    <row r="254" spans="1:7" s="89" customFormat="1" hidden="1">
      <c r="A254" s="351"/>
      <c r="B254" s="87"/>
      <c r="C254" s="87"/>
      <c r="D254" s="205"/>
      <c r="E254" s="87"/>
      <c r="F254" s="68">
        <f t="shared" si="3"/>
        <v>0</v>
      </c>
      <c r="G254" s="89" t="s">
        <v>196</v>
      </c>
    </row>
    <row r="255" spans="1:7" s="89" customFormat="1" hidden="1">
      <c r="A255" s="351"/>
      <c r="B255" s="87"/>
      <c r="C255" s="87"/>
      <c r="D255" s="205"/>
      <c r="E255" s="87"/>
      <c r="F255" s="68">
        <f t="shared" si="3"/>
        <v>0</v>
      </c>
      <c r="G255" s="89" t="s">
        <v>196</v>
      </c>
    </row>
    <row r="256" spans="1:7" s="89" customFormat="1" hidden="1">
      <c r="A256" s="351"/>
      <c r="B256" s="87"/>
      <c r="C256" s="87"/>
      <c r="D256" s="205"/>
      <c r="E256" s="87"/>
      <c r="F256" s="68">
        <f t="shared" si="3"/>
        <v>0</v>
      </c>
      <c r="G256" s="89" t="s">
        <v>196</v>
      </c>
    </row>
    <row r="257" spans="1:9" s="89" customFormat="1" hidden="1">
      <c r="A257" s="351"/>
      <c r="B257" s="87"/>
      <c r="C257" s="87"/>
      <c r="D257" s="205"/>
      <c r="E257" s="87"/>
      <c r="F257" s="68">
        <f t="shared" si="3"/>
        <v>0</v>
      </c>
      <c r="G257" s="89" t="s">
        <v>196</v>
      </c>
    </row>
    <row r="258" spans="1:9" s="89" customFormat="1" hidden="1">
      <c r="A258" s="351"/>
      <c r="B258" s="87"/>
      <c r="C258" s="87"/>
      <c r="D258" s="205"/>
      <c r="E258" s="87"/>
      <c r="F258" s="68">
        <f t="shared" si="3"/>
        <v>0</v>
      </c>
      <c r="G258" s="89" t="s">
        <v>196</v>
      </c>
    </row>
    <row r="259" spans="1:9" s="89" customFormat="1" hidden="1">
      <c r="A259" s="351"/>
      <c r="B259" s="87"/>
      <c r="C259" s="87"/>
      <c r="D259" s="205"/>
      <c r="E259" s="87"/>
      <c r="F259" s="68">
        <f t="shared" si="3"/>
        <v>0</v>
      </c>
      <c r="G259" s="89" t="s">
        <v>196</v>
      </c>
    </row>
    <row r="260" spans="1:9" s="89" customFormat="1" hidden="1">
      <c r="A260" s="351"/>
      <c r="B260" s="87"/>
      <c r="C260" s="87"/>
      <c r="D260" s="205"/>
      <c r="E260" s="87"/>
      <c r="F260" s="68">
        <f t="shared" si="3"/>
        <v>0</v>
      </c>
      <c r="G260" s="89" t="s">
        <v>196</v>
      </c>
    </row>
    <row r="261" spans="1:9" s="89" customFormat="1" hidden="1">
      <c r="A261" s="351"/>
      <c r="B261" s="87"/>
      <c r="C261" s="87"/>
      <c r="D261" s="205"/>
      <c r="E261" s="87"/>
      <c r="F261" s="68">
        <f t="shared" si="3"/>
        <v>0</v>
      </c>
      <c r="G261" s="89" t="s">
        <v>196</v>
      </c>
    </row>
    <row r="262" spans="1:9" s="89" customFormat="1" hidden="1">
      <c r="A262" s="351"/>
      <c r="B262" s="87"/>
      <c r="C262" s="87"/>
      <c r="D262" s="205"/>
      <c r="E262" s="87"/>
      <c r="F262" s="68">
        <f t="shared" si="3"/>
        <v>0</v>
      </c>
      <c r="G262" s="89" t="s">
        <v>196</v>
      </c>
    </row>
    <row r="263" spans="1:9" s="89" customFormat="1" hidden="1">
      <c r="A263" s="351"/>
      <c r="B263" s="87"/>
      <c r="C263" s="87"/>
      <c r="D263" s="205"/>
      <c r="E263" s="87"/>
      <c r="F263" s="68">
        <f t="shared" si="3"/>
        <v>0</v>
      </c>
      <c r="G263" s="89" t="s">
        <v>196</v>
      </c>
    </row>
    <row r="264" spans="1:9" s="89" customFormat="1" hidden="1">
      <c r="A264" s="351"/>
      <c r="B264" s="87"/>
      <c r="C264" s="87"/>
      <c r="D264" s="205"/>
      <c r="E264" s="87"/>
      <c r="F264" s="68">
        <f t="shared" si="3"/>
        <v>0</v>
      </c>
      <c r="G264" s="89" t="s">
        <v>196</v>
      </c>
    </row>
    <row r="265" spans="1:9" s="89" customFormat="1" hidden="1">
      <c r="A265" s="351"/>
      <c r="B265" s="87"/>
      <c r="C265" s="87"/>
      <c r="D265" s="205"/>
      <c r="E265" s="87"/>
      <c r="F265" s="68">
        <f t="shared" si="3"/>
        <v>0</v>
      </c>
      <c r="G265" s="89" t="s">
        <v>196</v>
      </c>
    </row>
    <row r="266" spans="1:9" s="89" customFormat="1" hidden="1">
      <c r="A266" s="351"/>
      <c r="B266" s="87"/>
      <c r="C266" s="87"/>
      <c r="D266" s="205"/>
      <c r="E266" s="87"/>
      <c r="F266" s="68">
        <f t="shared" si="3"/>
        <v>0</v>
      </c>
      <c r="G266" s="89" t="s">
        <v>196</v>
      </c>
    </row>
    <row r="267" spans="1:9" s="89" customFormat="1">
      <c r="A267" s="351" t="s">
        <v>272</v>
      </c>
      <c r="B267" s="87">
        <v>3</v>
      </c>
      <c r="C267" s="87" t="s">
        <v>319</v>
      </c>
      <c r="D267" s="205">
        <f t="shared" ref="D267" ca="1" si="4">RAND()*400000</f>
        <v>155715.47061663255</v>
      </c>
      <c r="E267" s="87">
        <v>7</v>
      </c>
      <c r="F267" s="215">
        <f ca="1">ROUND(+B267*D267*E267,2)</f>
        <v>3270024.88</v>
      </c>
      <c r="G267" s="89" t="s">
        <v>196</v>
      </c>
    </row>
    <row r="268" spans="1:9" s="89" customFormat="1">
      <c r="A268" s="351"/>
      <c r="B268" s="78"/>
      <c r="C268" s="78"/>
      <c r="D268" s="164"/>
      <c r="E268" s="169" t="s">
        <v>197</v>
      </c>
      <c r="F268" s="224">
        <f ca="1">ROUND(SUBTOTAL(109,F137:F267),2)</f>
        <v>17901786.949999999</v>
      </c>
      <c r="G268" s="89" t="s">
        <v>196</v>
      </c>
      <c r="I268" s="349" t="s">
        <v>210</v>
      </c>
    </row>
    <row r="269" spans="1:9">
      <c r="F269" s="217"/>
      <c r="G269" s="89" t="s">
        <v>198</v>
      </c>
    </row>
    <row r="270" spans="1:9">
      <c r="C270" s="483" t="str">
        <f>"Total "&amp;B2</f>
        <v>Total GRANT EXCLUSIVE LINE ITEM</v>
      </c>
      <c r="D270" s="483"/>
      <c r="E270" s="483"/>
      <c r="F270" s="68">
        <f ca="1">+F268+F136</f>
        <v>38201131.030000001</v>
      </c>
      <c r="G270" s="89" t="s">
        <v>198</v>
      </c>
      <c r="I270" s="121" t="s">
        <v>200</v>
      </c>
    </row>
    <row r="271" spans="1:9" s="89" customFormat="1">
      <c r="A271" s="182"/>
      <c r="B271" s="78"/>
      <c r="C271" s="78"/>
      <c r="D271" s="78"/>
      <c r="E271" s="78"/>
      <c r="F271" s="110"/>
      <c r="G271" s="89" t="s">
        <v>198</v>
      </c>
    </row>
    <row r="272" spans="1:9" s="89" customFormat="1">
      <c r="A272" s="185" t="str">
        <f>B2&amp;" Narrative (State):"</f>
        <v>GRANT EXCLUSIVE LINE ITEM Narrative (State):</v>
      </c>
      <c r="B272" s="95"/>
      <c r="C272" s="95"/>
      <c r="D272" s="95"/>
      <c r="E272" s="95"/>
      <c r="F272" s="96"/>
      <c r="G272" s="89" t="s">
        <v>193</v>
      </c>
      <c r="I272" s="122" t="s">
        <v>202</v>
      </c>
    </row>
    <row r="273" spans="1:17" s="89" customFormat="1" ht="45" customHeight="1">
      <c r="A273" s="477" t="s">
        <v>322</v>
      </c>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GRANT EXCLUSIVE LINE ITEM Narrative (Non-State) i.e. Match or Other Funding</v>
      </c>
      <c r="B275" s="99"/>
      <c r="C275" s="99"/>
      <c r="D275" s="99"/>
      <c r="E275" s="99"/>
      <c r="F275" s="100"/>
      <c r="G275" s="89" t="s">
        <v>196</v>
      </c>
      <c r="I275" s="122" t="s">
        <v>202</v>
      </c>
    </row>
    <row r="276" spans="1:17" s="89" customFormat="1" ht="45" customHeight="1">
      <c r="A276" s="477" t="s">
        <v>323</v>
      </c>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15LUd76S26uSISuHEKvjkaaFxDQ7yiXIk2Fm3DyfgqdKVyT3WRPyfcA33KPqS/+/qvmJHS0jvqxB3ua6UMcgsw==" saltValue="4t2ge7G6Vhhfe2LCxEEb3g==" spinCount="100000" sheet="1" formatCells="0" formatRows="0" insertRows="0" deleteRows="0" sort="0" autoFilter="0"/>
  <autoFilter ref="G1:G278" xr:uid="{00000000-0001-0000-1500-000000000000}"/>
  <mergeCells count="8">
    <mergeCell ref="A276:F276"/>
    <mergeCell ref="I276:Q276"/>
    <mergeCell ref="A1:E1"/>
    <mergeCell ref="B2:F2"/>
    <mergeCell ref="A3:F3"/>
    <mergeCell ref="C270:E270"/>
    <mergeCell ref="A273:F273"/>
    <mergeCell ref="I273:Q273"/>
  </mergeCells>
  <printOptions horizontalCentered="1"/>
  <pageMargins left="0.25" right="0.25" top="0.25" bottom="0.5" header="0.3" footer="0.3"/>
  <pageSetup fitToHeight="0" orientation="landscape" blackAndWhite="1" r:id="rId1"/>
  <headerFooter>
    <oddFooter>&amp;L&amp;F</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8F1D90-E99B-448A-BED1-0D016F781999}">
  <sheetPr>
    <pageSetUpPr fitToPage="1"/>
  </sheetPr>
  <dimension ref="A1:Q278"/>
  <sheetViews>
    <sheetView zoomScaleNormal="100" zoomScaleSheetLayoutView="100" workbookViewId="0">
      <selection activeCell="A2" sqref="A2:XFD3"/>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t="s">
        <v>326</v>
      </c>
      <c r="B2" s="501" t="s">
        <v>318</v>
      </c>
      <c r="C2" s="501"/>
      <c r="D2" s="501"/>
      <c r="E2" s="501"/>
      <c r="F2" s="501"/>
      <c r="G2" s="45"/>
    </row>
    <row r="3" spans="1:9" ht="42" customHeight="1">
      <c r="A3" s="431" t="s">
        <v>311</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t="s">
        <v>279</v>
      </c>
      <c r="B6" s="87">
        <v>3</v>
      </c>
      <c r="C6" s="87" t="s">
        <v>319</v>
      </c>
      <c r="D6" s="205">
        <f ca="1">RAND()*400000</f>
        <v>325376.00722392194</v>
      </c>
      <c r="E6" s="87">
        <v>7</v>
      </c>
      <c r="F6" s="68">
        <f t="shared" ref="F6:F134" ca="1" si="0">ROUND(+B6*D6*E6,2)</f>
        <v>6832896.1500000004</v>
      </c>
      <c r="G6" s="89" t="s">
        <v>193</v>
      </c>
    </row>
    <row r="7" spans="1:9" s="89" customFormat="1">
      <c r="A7" s="351" t="s">
        <v>320</v>
      </c>
      <c r="B7" s="87">
        <v>3</v>
      </c>
      <c r="C7" s="87" t="s">
        <v>319</v>
      </c>
      <c r="D7" s="205">
        <f t="shared" ref="D7:D8" ca="1" si="1">RAND()*400000</f>
        <v>168137.99364167647</v>
      </c>
      <c r="E7" s="87">
        <v>7</v>
      </c>
      <c r="F7" s="68">
        <f t="shared" ca="1" si="0"/>
        <v>3530897.87</v>
      </c>
      <c r="G7" s="89" t="s">
        <v>193</v>
      </c>
    </row>
    <row r="8" spans="1:9" s="89" customFormat="1">
      <c r="A8" s="351" t="s">
        <v>321</v>
      </c>
      <c r="B8" s="87">
        <v>3</v>
      </c>
      <c r="C8" s="87" t="s">
        <v>319</v>
      </c>
      <c r="D8" s="205">
        <f t="shared" ca="1" si="1"/>
        <v>269276.91513118747</v>
      </c>
      <c r="E8" s="87">
        <v>7</v>
      </c>
      <c r="F8" s="68">
        <f t="shared" ca="1" si="0"/>
        <v>5654815.2199999997</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si="0"/>
        <v>0</v>
      </c>
      <c r="G39" s="89" t="s">
        <v>193</v>
      </c>
    </row>
    <row r="40" spans="1:7" s="89" customFormat="1" hidden="1">
      <c r="A40" s="351"/>
      <c r="B40" s="87"/>
      <c r="C40" s="87"/>
      <c r="D40" s="205"/>
      <c r="E40" s="87"/>
      <c r="F40" s="68">
        <f t="shared" si="0"/>
        <v>0</v>
      </c>
      <c r="G40" s="89" t="s">
        <v>193</v>
      </c>
    </row>
    <row r="41" spans="1:7" s="89" customFormat="1" hidden="1">
      <c r="A41" s="351"/>
      <c r="B41" s="87"/>
      <c r="C41" s="87"/>
      <c r="D41" s="205"/>
      <c r="E41" s="87"/>
      <c r="F41" s="68">
        <f t="shared" si="0"/>
        <v>0</v>
      </c>
      <c r="G41" s="89" t="s">
        <v>193</v>
      </c>
    </row>
    <row r="42" spans="1:7" s="89" customFormat="1" hidden="1">
      <c r="A42" s="351"/>
      <c r="B42" s="87"/>
      <c r="C42" s="87"/>
      <c r="D42" s="205"/>
      <c r="E42" s="87"/>
      <c r="F42" s="68">
        <f t="shared" si="0"/>
        <v>0</v>
      </c>
      <c r="G42" s="89" t="s">
        <v>193</v>
      </c>
    </row>
    <row r="43" spans="1:7" s="89" customFormat="1" hidden="1">
      <c r="A43" s="351"/>
      <c r="B43" s="87"/>
      <c r="C43" s="87"/>
      <c r="D43" s="205"/>
      <c r="E43" s="87"/>
      <c r="F43" s="68">
        <f t="shared" si="0"/>
        <v>0</v>
      </c>
      <c r="G43" s="89" t="s">
        <v>193</v>
      </c>
    </row>
    <row r="44" spans="1:7" s="89" customFormat="1" hidden="1">
      <c r="A44" s="351"/>
      <c r="B44" s="87"/>
      <c r="C44" s="87"/>
      <c r="D44" s="205"/>
      <c r="E44" s="87"/>
      <c r="F44" s="68">
        <f t="shared" si="0"/>
        <v>0</v>
      </c>
      <c r="G44" s="89" t="s">
        <v>193</v>
      </c>
    </row>
    <row r="45" spans="1:7" s="89" customFormat="1" hidden="1">
      <c r="A45" s="351"/>
      <c r="B45" s="87"/>
      <c r="C45" s="87"/>
      <c r="D45" s="205"/>
      <c r="E45" s="87"/>
      <c r="F45" s="68">
        <f t="shared" si="0"/>
        <v>0</v>
      </c>
      <c r="G45" s="89" t="s">
        <v>193</v>
      </c>
    </row>
    <row r="46" spans="1:7" s="89" customFormat="1" hidden="1">
      <c r="A46" s="351"/>
      <c r="B46" s="87"/>
      <c r="C46" s="87"/>
      <c r="D46" s="205"/>
      <c r="E46" s="87"/>
      <c r="F46" s="68">
        <f t="shared" si="0"/>
        <v>0</v>
      </c>
      <c r="G46" s="89" t="s">
        <v>193</v>
      </c>
    </row>
    <row r="47" spans="1:7" s="89" customFormat="1" hidden="1">
      <c r="A47" s="351"/>
      <c r="B47" s="87"/>
      <c r="C47" s="87"/>
      <c r="D47" s="205"/>
      <c r="E47" s="87"/>
      <c r="F47" s="68">
        <f t="shared" si="0"/>
        <v>0</v>
      </c>
      <c r="G47" s="89" t="s">
        <v>193</v>
      </c>
    </row>
    <row r="48" spans="1:7" s="89" customFormat="1" hidden="1">
      <c r="A48" s="351"/>
      <c r="B48" s="87"/>
      <c r="C48" s="87"/>
      <c r="D48" s="205"/>
      <c r="E48" s="87"/>
      <c r="F48" s="68">
        <f t="shared" si="0"/>
        <v>0</v>
      </c>
      <c r="G48" s="89" t="s">
        <v>193</v>
      </c>
    </row>
    <row r="49" spans="1:7" s="89" customFormat="1" hidden="1">
      <c r="A49" s="351"/>
      <c r="B49" s="87"/>
      <c r="C49" s="87"/>
      <c r="D49" s="205"/>
      <c r="E49" s="87"/>
      <c r="F49" s="68">
        <f t="shared" si="0"/>
        <v>0</v>
      </c>
      <c r="G49" s="89" t="s">
        <v>193</v>
      </c>
    </row>
    <row r="50" spans="1:7" s="89" customFormat="1" hidden="1">
      <c r="A50" s="351"/>
      <c r="B50" s="87"/>
      <c r="C50" s="87"/>
      <c r="D50" s="205"/>
      <c r="E50" s="87"/>
      <c r="F50" s="68">
        <f t="shared" si="0"/>
        <v>0</v>
      </c>
      <c r="G50" s="89" t="s">
        <v>193</v>
      </c>
    </row>
    <row r="51" spans="1:7" s="89" customFormat="1" hidden="1">
      <c r="A51" s="351"/>
      <c r="B51" s="87"/>
      <c r="C51" s="87"/>
      <c r="D51" s="205"/>
      <c r="E51" s="87"/>
      <c r="F51" s="68">
        <f t="shared" si="0"/>
        <v>0</v>
      </c>
      <c r="G51" s="89" t="s">
        <v>193</v>
      </c>
    </row>
    <row r="52" spans="1:7" s="89" customFormat="1" hidden="1">
      <c r="A52" s="351"/>
      <c r="B52" s="87"/>
      <c r="C52" s="87"/>
      <c r="D52" s="205"/>
      <c r="E52" s="87"/>
      <c r="F52" s="68">
        <f t="shared" si="0"/>
        <v>0</v>
      </c>
      <c r="G52" s="89" t="s">
        <v>193</v>
      </c>
    </row>
    <row r="53" spans="1:7" s="89" customFormat="1" hidden="1">
      <c r="A53" s="351"/>
      <c r="B53" s="87"/>
      <c r="C53" s="87"/>
      <c r="D53" s="205"/>
      <c r="E53" s="87"/>
      <c r="F53" s="68">
        <f t="shared" si="0"/>
        <v>0</v>
      </c>
      <c r="G53" s="89" t="s">
        <v>193</v>
      </c>
    </row>
    <row r="54" spans="1:7" s="89" customFormat="1" hidden="1">
      <c r="A54" s="351"/>
      <c r="B54" s="87"/>
      <c r="C54" s="87"/>
      <c r="D54" s="205"/>
      <c r="E54" s="87"/>
      <c r="F54" s="68">
        <f t="shared" si="0"/>
        <v>0</v>
      </c>
      <c r="G54" s="89" t="s">
        <v>193</v>
      </c>
    </row>
    <row r="55" spans="1:7" s="89" customFormat="1" hidden="1">
      <c r="A55" s="351"/>
      <c r="B55" s="87"/>
      <c r="C55" s="87"/>
      <c r="D55" s="205"/>
      <c r="E55" s="87"/>
      <c r="F55" s="68">
        <f t="shared" si="0"/>
        <v>0</v>
      </c>
      <c r="G55" s="89" t="s">
        <v>193</v>
      </c>
    </row>
    <row r="56" spans="1:7" s="89" customFormat="1" hidden="1">
      <c r="A56" s="351"/>
      <c r="B56" s="87"/>
      <c r="C56" s="87"/>
      <c r="D56" s="205"/>
      <c r="E56" s="87"/>
      <c r="F56" s="68">
        <f t="shared" si="0"/>
        <v>0</v>
      </c>
      <c r="G56" s="89" t="s">
        <v>193</v>
      </c>
    </row>
    <row r="57" spans="1:7" s="89" customFormat="1" hidden="1">
      <c r="A57" s="351"/>
      <c r="B57" s="87"/>
      <c r="C57" s="87"/>
      <c r="D57" s="205"/>
      <c r="E57" s="87"/>
      <c r="F57" s="68">
        <f t="shared" si="0"/>
        <v>0</v>
      </c>
      <c r="G57" s="89" t="s">
        <v>193</v>
      </c>
    </row>
    <row r="58" spans="1:7" s="89" customFormat="1" hidden="1">
      <c r="A58" s="351"/>
      <c r="B58" s="87"/>
      <c r="C58" s="87"/>
      <c r="D58" s="205"/>
      <c r="E58" s="87"/>
      <c r="F58" s="68">
        <f t="shared" si="0"/>
        <v>0</v>
      </c>
      <c r="G58" s="89" t="s">
        <v>193</v>
      </c>
    </row>
    <row r="59" spans="1:7" s="89" customFormat="1" hidden="1">
      <c r="A59" s="351"/>
      <c r="B59" s="87"/>
      <c r="C59" s="87"/>
      <c r="D59" s="205"/>
      <c r="E59" s="87"/>
      <c r="F59" s="68">
        <f t="shared" si="0"/>
        <v>0</v>
      </c>
      <c r="G59" s="89" t="s">
        <v>193</v>
      </c>
    </row>
    <row r="60" spans="1:7" s="89" customFormat="1" hidden="1">
      <c r="A60" s="351"/>
      <c r="B60" s="87"/>
      <c r="C60" s="87"/>
      <c r="D60" s="205"/>
      <c r="E60" s="87"/>
      <c r="F60" s="68">
        <f t="shared" si="0"/>
        <v>0</v>
      </c>
      <c r="G60" s="89" t="s">
        <v>193</v>
      </c>
    </row>
    <row r="61" spans="1:7" s="89" customFormat="1" hidden="1">
      <c r="A61" s="351"/>
      <c r="B61" s="87"/>
      <c r="C61" s="87"/>
      <c r="D61" s="205"/>
      <c r="E61" s="87"/>
      <c r="F61" s="68">
        <f t="shared" si="0"/>
        <v>0</v>
      </c>
      <c r="G61" s="89" t="s">
        <v>193</v>
      </c>
    </row>
    <row r="62" spans="1:7" s="89" customFormat="1" hidden="1">
      <c r="A62" s="351"/>
      <c r="B62" s="87"/>
      <c r="C62" s="87"/>
      <c r="D62" s="205"/>
      <c r="E62" s="87"/>
      <c r="F62" s="68">
        <f t="shared" si="0"/>
        <v>0</v>
      </c>
      <c r="G62" s="89" t="s">
        <v>193</v>
      </c>
    </row>
    <row r="63" spans="1:7" s="89" customFormat="1" hidden="1">
      <c r="A63" s="351"/>
      <c r="B63" s="87"/>
      <c r="C63" s="87"/>
      <c r="D63" s="205"/>
      <c r="E63" s="87"/>
      <c r="F63" s="68">
        <f t="shared" si="0"/>
        <v>0</v>
      </c>
      <c r="G63" s="89" t="s">
        <v>193</v>
      </c>
    </row>
    <row r="64" spans="1:7" s="89" customFormat="1" hidden="1">
      <c r="A64" s="351"/>
      <c r="B64" s="87"/>
      <c r="C64" s="87"/>
      <c r="D64" s="205"/>
      <c r="E64" s="87"/>
      <c r="F64" s="68">
        <f t="shared" si="0"/>
        <v>0</v>
      </c>
      <c r="G64" s="89" t="s">
        <v>193</v>
      </c>
    </row>
    <row r="65" spans="1:7" s="89" customFormat="1" hidden="1">
      <c r="A65" s="351"/>
      <c r="B65" s="87"/>
      <c r="C65" s="87"/>
      <c r="D65" s="205"/>
      <c r="E65" s="87"/>
      <c r="F65" s="68">
        <f t="shared" si="0"/>
        <v>0</v>
      </c>
      <c r="G65" s="89" t="s">
        <v>193</v>
      </c>
    </row>
    <row r="66" spans="1:7" s="89" customFormat="1" hidden="1">
      <c r="A66" s="351"/>
      <c r="B66" s="87"/>
      <c r="C66" s="87"/>
      <c r="D66" s="205"/>
      <c r="E66" s="87"/>
      <c r="F66" s="68">
        <f t="shared" si="0"/>
        <v>0</v>
      </c>
      <c r="G66" s="89" t="s">
        <v>193</v>
      </c>
    </row>
    <row r="67" spans="1:7" s="89" customFormat="1" hidden="1">
      <c r="A67" s="351"/>
      <c r="B67" s="87"/>
      <c r="C67" s="87"/>
      <c r="D67" s="205"/>
      <c r="E67" s="87"/>
      <c r="F67" s="68">
        <f t="shared" si="0"/>
        <v>0</v>
      </c>
      <c r="G67" s="89" t="s">
        <v>193</v>
      </c>
    </row>
    <row r="68" spans="1:7" s="89" customFormat="1" hidden="1">
      <c r="A68" s="351"/>
      <c r="B68" s="87"/>
      <c r="C68" s="87"/>
      <c r="D68" s="205"/>
      <c r="E68" s="87"/>
      <c r="F68" s="68">
        <f t="shared" si="0"/>
        <v>0</v>
      </c>
      <c r="G68" s="89" t="s">
        <v>193</v>
      </c>
    </row>
    <row r="69" spans="1:7" s="89" customFormat="1" hidden="1">
      <c r="A69" s="351"/>
      <c r="B69" s="87"/>
      <c r="C69" s="87"/>
      <c r="D69" s="205"/>
      <c r="E69" s="87"/>
      <c r="F69" s="68">
        <f t="shared" si="0"/>
        <v>0</v>
      </c>
      <c r="G69" s="89" t="s">
        <v>193</v>
      </c>
    </row>
    <row r="70" spans="1:7" s="89" customFormat="1" hidden="1">
      <c r="A70" s="351"/>
      <c r="B70" s="87"/>
      <c r="C70" s="87"/>
      <c r="D70" s="205"/>
      <c r="E70" s="87"/>
      <c r="F70" s="68">
        <f t="shared" si="0"/>
        <v>0</v>
      </c>
      <c r="G70" s="89" t="s">
        <v>193</v>
      </c>
    </row>
    <row r="71" spans="1:7" s="89" customFormat="1" hidden="1">
      <c r="A71" s="351"/>
      <c r="B71" s="87"/>
      <c r="C71" s="87"/>
      <c r="D71" s="205"/>
      <c r="E71" s="87"/>
      <c r="F71" s="68">
        <f t="shared" si="0"/>
        <v>0</v>
      </c>
      <c r="G71" s="89" t="s">
        <v>193</v>
      </c>
    </row>
    <row r="72" spans="1:7" s="89" customFormat="1" hidden="1">
      <c r="A72" s="351"/>
      <c r="B72" s="87"/>
      <c r="C72" s="87"/>
      <c r="D72" s="205"/>
      <c r="E72" s="87"/>
      <c r="F72" s="68">
        <f t="shared" si="0"/>
        <v>0</v>
      </c>
      <c r="G72" s="89" t="s">
        <v>193</v>
      </c>
    </row>
    <row r="73" spans="1:7" s="89" customFormat="1" hidden="1">
      <c r="A73" s="351"/>
      <c r="B73" s="87"/>
      <c r="C73" s="87"/>
      <c r="D73" s="205"/>
      <c r="E73" s="87"/>
      <c r="F73" s="68">
        <f t="shared" si="0"/>
        <v>0</v>
      </c>
      <c r="G73" s="89" t="s">
        <v>193</v>
      </c>
    </row>
    <row r="74" spans="1:7" s="89" customFormat="1" hidden="1">
      <c r="A74" s="351"/>
      <c r="B74" s="87"/>
      <c r="C74" s="87"/>
      <c r="D74" s="205"/>
      <c r="E74" s="87"/>
      <c r="F74" s="68">
        <f t="shared" si="0"/>
        <v>0</v>
      </c>
      <c r="G74" s="89" t="s">
        <v>193</v>
      </c>
    </row>
    <row r="75" spans="1:7" s="89" customFormat="1" hidden="1">
      <c r="A75" s="351"/>
      <c r="B75" s="87"/>
      <c r="C75" s="87"/>
      <c r="D75" s="205"/>
      <c r="E75" s="87"/>
      <c r="F75" s="68">
        <f t="shared" si="0"/>
        <v>0</v>
      </c>
      <c r="G75" s="89" t="s">
        <v>193</v>
      </c>
    </row>
    <row r="76" spans="1:7" s="89" customFormat="1" hidden="1">
      <c r="A76" s="351"/>
      <c r="B76" s="87"/>
      <c r="C76" s="87"/>
      <c r="D76" s="205"/>
      <c r="E76" s="87"/>
      <c r="F76" s="68">
        <f t="shared" si="0"/>
        <v>0</v>
      </c>
      <c r="G76" s="89" t="s">
        <v>193</v>
      </c>
    </row>
    <row r="77" spans="1:7" s="89" customFormat="1" hidden="1">
      <c r="A77" s="351"/>
      <c r="B77" s="87"/>
      <c r="C77" s="87"/>
      <c r="D77" s="205"/>
      <c r="E77" s="87"/>
      <c r="F77" s="68">
        <f t="shared" si="0"/>
        <v>0</v>
      </c>
      <c r="G77" s="89" t="s">
        <v>193</v>
      </c>
    </row>
    <row r="78" spans="1:7" s="89" customFormat="1" hidden="1">
      <c r="A78" s="351"/>
      <c r="B78" s="87"/>
      <c r="C78" s="87"/>
      <c r="D78" s="205"/>
      <c r="E78" s="87"/>
      <c r="F78" s="68">
        <f t="shared" si="0"/>
        <v>0</v>
      </c>
      <c r="G78" s="89" t="s">
        <v>193</v>
      </c>
    </row>
    <row r="79" spans="1:7" s="89" customFormat="1" hidden="1">
      <c r="A79" s="351"/>
      <c r="B79" s="87"/>
      <c r="C79" s="87"/>
      <c r="D79" s="205"/>
      <c r="E79" s="87"/>
      <c r="F79" s="68">
        <f t="shared" si="0"/>
        <v>0</v>
      </c>
      <c r="G79" s="89" t="s">
        <v>193</v>
      </c>
    </row>
    <row r="80" spans="1:7" s="89" customFormat="1" hidden="1">
      <c r="A80" s="351"/>
      <c r="B80" s="87"/>
      <c r="C80" s="87"/>
      <c r="D80" s="205"/>
      <c r="E80" s="87"/>
      <c r="F80" s="68">
        <f t="shared" si="0"/>
        <v>0</v>
      </c>
      <c r="G80" s="89" t="s">
        <v>193</v>
      </c>
    </row>
    <row r="81" spans="1:7" s="89" customFormat="1" hidden="1">
      <c r="A81" s="351"/>
      <c r="B81" s="87"/>
      <c r="C81" s="87"/>
      <c r="D81" s="205"/>
      <c r="E81" s="87"/>
      <c r="F81" s="68">
        <f t="shared" si="0"/>
        <v>0</v>
      </c>
      <c r="G81" s="89" t="s">
        <v>193</v>
      </c>
    </row>
    <row r="82" spans="1:7" s="89" customFormat="1" hidden="1">
      <c r="A82" s="351"/>
      <c r="B82" s="87"/>
      <c r="C82" s="87"/>
      <c r="D82" s="205"/>
      <c r="E82" s="87"/>
      <c r="F82" s="68">
        <f t="shared" si="0"/>
        <v>0</v>
      </c>
      <c r="G82" s="89" t="s">
        <v>193</v>
      </c>
    </row>
    <row r="83" spans="1:7" s="89" customFormat="1" hidden="1">
      <c r="A83" s="351"/>
      <c r="B83" s="87"/>
      <c r="C83" s="87"/>
      <c r="D83" s="205"/>
      <c r="E83" s="87"/>
      <c r="F83" s="68">
        <f t="shared" si="0"/>
        <v>0</v>
      </c>
      <c r="G83" s="89" t="s">
        <v>193</v>
      </c>
    </row>
    <row r="84" spans="1:7" s="89" customFormat="1" hidden="1">
      <c r="A84" s="351"/>
      <c r="B84" s="87"/>
      <c r="C84" s="87"/>
      <c r="D84" s="205"/>
      <c r="E84" s="87"/>
      <c r="F84" s="68">
        <f t="shared" si="0"/>
        <v>0</v>
      </c>
      <c r="G84" s="89" t="s">
        <v>193</v>
      </c>
    </row>
    <row r="85" spans="1:7" s="89" customFormat="1" hidden="1">
      <c r="A85" s="351"/>
      <c r="B85" s="87"/>
      <c r="C85" s="87"/>
      <c r="D85" s="205"/>
      <c r="E85" s="87"/>
      <c r="F85" s="68">
        <f t="shared" si="0"/>
        <v>0</v>
      </c>
      <c r="G85" s="89" t="s">
        <v>193</v>
      </c>
    </row>
    <row r="86" spans="1:7" s="89" customFormat="1" hidden="1">
      <c r="A86" s="351"/>
      <c r="B86" s="87"/>
      <c r="C86" s="87"/>
      <c r="D86" s="205"/>
      <c r="E86" s="87"/>
      <c r="F86" s="68">
        <f t="shared" si="0"/>
        <v>0</v>
      </c>
      <c r="G86" s="89" t="s">
        <v>193</v>
      </c>
    </row>
    <row r="87" spans="1:7" s="89" customFormat="1" hidden="1">
      <c r="A87" s="351"/>
      <c r="B87" s="87"/>
      <c r="C87" s="87"/>
      <c r="D87" s="205"/>
      <c r="E87" s="87"/>
      <c r="F87" s="68">
        <f t="shared" si="0"/>
        <v>0</v>
      </c>
      <c r="G87" s="89" t="s">
        <v>193</v>
      </c>
    </row>
    <row r="88" spans="1:7" s="89" customFormat="1" hidden="1">
      <c r="A88" s="351"/>
      <c r="B88" s="87"/>
      <c r="C88" s="87"/>
      <c r="D88" s="205"/>
      <c r="E88" s="87"/>
      <c r="F88" s="68">
        <f t="shared" si="0"/>
        <v>0</v>
      </c>
      <c r="G88" s="89" t="s">
        <v>193</v>
      </c>
    </row>
    <row r="89" spans="1:7" s="89" customFormat="1" hidden="1">
      <c r="A89" s="351"/>
      <c r="B89" s="87"/>
      <c r="C89" s="87"/>
      <c r="D89" s="205"/>
      <c r="E89" s="87"/>
      <c r="F89" s="68">
        <f t="shared" si="0"/>
        <v>0</v>
      </c>
      <c r="G89" s="89" t="s">
        <v>193</v>
      </c>
    </row>
    <row r="90" spans="1:7" s="89" customFormat="1" hidden="1">
      <c r="A90" s="351"/>
      <c r="B90" s="87"/>
      <c r="C90" s="87"/>
      <c r="D90" s="205"/>
      <c r="E90" s="87"/>
      <c r="F90" s="68">
        <f t="shared" si="0"/>
        <v>0</v>
      </c>
      <c r="G90" s="89" t="s">
        <v>193</v>
      </c>
    </row>
    <row r="91" spans="1:7" s="89" customFormat="1" hidden="1">
      <c r="A91" s="351"/>
      <c r="B91" s="87"/>
      <c r="C91" s="87"/>
      <c r="D91" s="205"/>
      <c r="E91" s="87"/>
      <c r="F91" s="68">
        <f t="shared" si="0"/>
        <v>0</v>
      </c>
      <c r="G91" s="89" t="s">
        <v>193</v>
      </c>
    </row>
    <row r="92" spans="1:7" s="89" customFormat="1" hidden="1">
      <c r="A92" s="351"/>
      <c r="B92" s="87"/>
      <c r="C92" s="87"/>
      <c r="D92" s="205"/>
      <c r="E92" s="87"/>
      <c r="F92" s="68">
        <f t="shared" si="0"/>
        <v>0</v>
      </c>
      <c r="G92" s="89" t="s">
        <v>193</v>
      </c>
    </row>
    <row r="93" spans="1:7" s="89" customFormat="1" hidden="1">
      <c r="A93" s="351"/>
      <c r="B93" s="87"/>
      <c r="C93" s="87"/>
      <c r="D93" s="205"/>
      <c r="E93" s="87"/>
      <c r="F93" s="68">
        <f t="shared" si="0"/>
        <v>0</v>
      </c>
      <c r="G93" s="89" t="s">
        <v>193</v>
      </c>
    </row>
    <row r="94" spans="1:7" s="89" customFormat="1" hidden="1">
      <c r="A94" s="351"/>
      <c r="B94" s="87"/>
      <c r="C94" s="87"/>
      <c r="D94" s="205"/>
      <c r="E94" s="87"/>
      <c r="F94" s="68">
        <f t="shared" si="0"/>
        <v>0</v>
      </c>
      <c r="G94" s="89" t="s">
        <v>193</v>
      </c>
    </row>
    <row r="95" spans="1:7" s="89" customFormat="1" hidden="1">
      <c r="A95" s="351"/>
      <c r="B95" s="87"/>
      <c r="C95" s="87"/>
      <c r="D95" s="205"/>
      <c r="E95" s="87"/>
      <c r="F95" s="68">
        <f t="shared" si="0"/>
        <v>0</v>
      </c>
      <c r="G95" s="89" t="s">
        <v>193</v>
      </c>
    </row>
    <row r="96" spans="1:7" s="89" customFormat="1" hidden="1">
      <c r="A96" s="351"/>
      <c r="B96" s="87"/>
      <c r="C96" s="87"/>
      <c r="D96" s="205"/>
      <c r="E96" s="87"/>
      <c r="F96" s="68">
        <f t="shared" si="0"/>
        <v>0</v>
      </c>
      <c r="G96" s="89" t="s">
        <v>193</v>
      </c>
    </row>
    <row r="97" spans="1:7" s="89" customFormat="1" hidden="1">
      <c r="A97" s="351"/>
      <c r="B97" s="87"/>
      <c r="C97" s="87"/>
      <c r="D97" s="205"/>
      <c r="E97" s="87"/>
      <c r="F97" s="68">
        <f t="shared" si="0"/>
        <v>0</v>
      </c>
      <c r="G97" s="89" t="s">
        <v>193</v>
      </c>
    </row>
    <row r="98" spans="1:7" s="89" customFormat="1" hidden="1">
      <c r="A98" s="351"/>
      <c r="B98" s="87"/>
      <c r="C98" s="87"/>
      <c r="D98" s="205"/>
      <c r="E98" s="87"/>
      <c r="F98" s="68">
        <f t="shared" si="0"/>
        <v>0</v>
      </c>
      <c r="G98" s="89" t="s">
        <v>193</v>
      </c>
    </row>
    <row r="99" spans="1:7" s="89" customFormat="1" hidden="1">
      <c r="A99" s="351"/>
      <c r="B99" s="87"/>
      <c r="C99" s="87"/>
      <c r="D99" s="205"/>
      <c r="E99" s="87"/>
      <c r="F99" s="68">
        <f t="shared" si="0"/>
        <v>0</v>
      </c>
      <c r="G99" s="89" t="s">
        <v>193</v>
      </c>
    </row>
    <row r="100" spans="1:7" s="89" customFormat="1" hidden="1">
      <c r="A100" s="351"/>
      <c r="B100" s="87"/>
      <c r="C100" s="87"/>
      <c r="D100" s="205"/>
      <c r="E100" s="87"/>
      <c r="F100" s="68">
        <f t="shared" si="0"/>
        <v>0</v>
      </c>
      <c r="G100" s="89" t="s">
        <v>193</v>
      </c>
    </row>
    <row r="101" spans="1:7" s="89" customFormat="1" hidden="1">
      <c r="A101" s="351"/>
      <c r="B101" s="87"/>
      <c r="C101" s="87"/>
      <c r="D101" s="205"/>
      <c r="E101" s="87"/>
      <c r="F101" s="68">
        <f t="shared" si="0"/>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si="0"/>
        <v>0</v>
      </c>
      <c r="G111" s="89" t="s">
        <v>193</v>
      </c>
    </row>
    <row r="112" spans="1:7" s="89" customFormat="1" hidden="1">
      <c r="A112" s="351"/>
      <c r="B112" s="87"/>
      <c r="C112" s="87"/>
      <c r="D112" s="205"/>
      <c r="E112" s="87"/>
      <c r="F112" s="68">
        <f t="shared" si="0"/>
        <v>0</v>
      </c>
      <c r="G112" s="89" t="s">
        <v>193</v>
      </c>
    </row>
    <row r="113" spans="1:7" s="89" customFormat="1" hidden="1">
      <c r="A113" s="351"/>
      <c r="B113" s="87"/>
      <c r="C113" s="87"/>
      <c r="D113" s="205"/>
      <c r="E113" s="87"/>
      <c r="F113" s="68">
        <f t="shared" si="0"/>
        <v>0</v>
      </c>
      <c r="G113" s="89" t="s">
        <v>193</v>
      </c>
    </row>
    <row r="114" spans="1:7" s="89" customFormat="1" hidden="1">
      <c r="A114" s="351"/>
      <c r="B114" s="87"/>
      <c r="C114" s="87"/>
      <c r="D114" s="205"/>
      <c r="E114" s="87"/>
      <c r="F114" s="68">
        <f t="shared" si="0"/>
        <v>0</v>
      </c>
      <c r="G114" s="89" t="s">
        <v>193</v>
      </c>
    </row>
    <row r="115" spans="1:7" s="89" customFormat="1" hidden="1">
      <c r="A115" s="351"/>
      <c r="B115" s="87"/>
      <c r="C115" s="87"/>
      <c r="D115" s="205"/>
      <c r="E115" s="87"/>
      <c r="F115" s="68">
        <f t="shared" si="0"/>
        <v>0</v>
      </c>
      <c r="G115" s="89" t="s">
        <v>193</v>
      </c>
    </row>
    <row r="116" spans="1:7" s="89" customFormat="1" hidden="1">
      <c r="A116" s="351"/>
      <c r="B116" s="87"/>
      <c r="C116" s="87"/>
      <c r="D116" s="205"/>
      <c r="E116" s="87"/>
      <c r="F116" s="68">
        <f t="shared" si="0"/>
        <v>0</v>
      </c>
      <c r="G116" s="89" t="s">
        <v>193</v>
      </c>
    </row>
    <row r="117" spans="1:7" s="89" customFormat="1" hidden="1">
      <c r="A117" s="351"/>
      <c r="B117" s="87"/>
      <c r="C117" s="87"/>
      <c r="D117" s="205"/>
      <c r="E117" s="87"/>
      <c r="F117" s="68">
        <f t="shared" si="0"/>
        <v>0</v>
      </c>
      <c r="G117" s="89" t="s">
        <v>193</v>
      </c>
    </row>
    <row r="118" spans="1:7" s="89" customFormat="1" hidden="1">
      <c r="A118" s="351"/>
      <c r="B118" s="87"/>
      <c r="C118" s="87"/>
      <c r="D118" s="205"/>
      <c r="E118" s="87"/>
      <c r="F118" s="68">
        <f t="shared" si="0"/>
        <v>0</v>
      </c>
      <c r="G118" s="89" t="s">
        <v>193</v>
      </c>
    </row>
    <row r="119" spans="1:7" s="89" customFormat="1" hidden="1">
      <c r="A119" s="351"/>
      <c r="B119" s="87"/>
      <c r="C119" s="87"/>
      <c r="D119" s="205"/>
      <c r="E119" s="87"/>
      <c r="F119" s="68">
        <f t="shared" si="0"/>
        <v>0</v>
      </c>
      <c r="G119" s="89" t="s">
        <v>193</v>
      </c>
    </row>
    <row r="120" spans="1:7" s="89" customFormat="1" hidden="1">
      <c r="A120" s="351"/>
      <c r="B120" s="87"/>
      <c r="C120" s="87"/>
      <c r="D120" s="205"/>
      <c r="E120" s="87"/>
      <c r="F120" s="68">
        <f t="shared" si="0"/>
        <v>0</v>
      </c>
      <c r="G120" s="89" t="s">
        <v>193</v>
      </c>
    </row>
    <row r="121" spans="1:7" s="89" customFormat="1" hidden="1">
      <c r="A121" s="351"/>
      <c r="B121" s="87"/>
      <c r="C121" s="87"/>
      <c r="D121" s="205"/>
      <c r="E121" s="87"/>
      <c r="F121" s="68">
        <f t="shared" si="0"/>
        <v>0</v>
      </c>
      <c r="G121" s="89" t="s">
        <v>193</v>
      </c>
    </row>
    <row r="122" spans="1:7" s="89" customFormat="1" hidden="1">
      <c r="A122" s="351"/>
      <c r="B122" s="87"/>
      <c r="C122" s="87"/>
      <c r="D122" s="205"/>
      <c r="E122" s="87"/>
      <c r="F122" s="68">
        <f t="shared" si="0"/>
        <v>0</v>
      </c>
      <c r="G122" s="89" t="s">
        <v>193</v>
      </c>
    </row>
    <row r="123" spans="1:7" s="89" customFormat="1" hidden="1">
      <c r="A123" s="351"/>
      <c r="B123" s="87"/>
      <c r="C123" s="87"/>
      <c r="D123" s="205"/>
      <c r="E123" s="87"/>
      <c r="F123" s="68">
        <f t="shared" si="0"/>
        <v>0</v>
      </c>
      <c r="G123" s="89" t="s">
        <v>193</v>
      </c>
    </row>
    <row r="124" spans="1:7" s="89" customFormat="1" hidden="1">
      <c r="A124" s="351"/>
      <c r="B124" s="87"/>
      <c r="C124" s="87"/>
      <c r="D124" s="205"/>
      <c r="E124" s="87"/>
      <c r="F124" s="68">
        <f t="shared" si="0"/>
        <v>0</v>
      </c>
      <c r="G124" s="89" t="s">
        <v>193</v>
      </c>
    </row>
    <row r="125" spans="1:7" s="89" customFormat="1" hidden="1">
      <c r="A125" s="351"/>
      <c r="B125" s="87"/>
      <c r="C125" s="87"/>
      <c r="D125" s="205"/>
      <c r="E125" s="87"/>
      <c r="F125" s="68">
        <f t="shared" si="0"/>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si="0"/>
        <v>0</v>
      </c>
      <c r="G129" s="89" t="s">
        <v>193</v>
      </c>
    </row>
    <row r="130" spans="1:9" s="89" customFormat="1" hidden="1">
      <c r="A130" s="351"/>
      <c r="B130" s="87"/>
      <c r="C130" s="87"/>
      <c r="D130" s="205"/>
      <c r="E130" s="87"/>
      <c r="F130" s="68">
        <f t="shared" si="0"/>
        <v>0</v>
      </c>
      <c r="G130" s="89" t="s">
        <v>193</v>
      </c>
    </row>
    <row r="131" spans="1:9" s="89" customFormat="1" hidden="1">
      <c r="A131" s="351"/>
      <c r="B131" s="87"/>
      <c r="C131" s="87"/>
      <c r="D131" s="205"/>
      <c r="E131" s="87"/>
      <c r="F131" s="68">
        <f t="shared" si="0"/>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t="s">
        <v>279</v>
      </c>
      <c r="B135" s="87">
        <v>3</v>
      </c>
      <c r="C135" s="87" t="s">
        <v>319</v>
      </c>
      <c r="D135" s="205">
        <f t="shared" ref="D135:D140" ca="1" si="2">RAND()*400000</f>
        <v>204863.75533802505</v>
      </c>
      <c r="E135" s="87">
        <v>7</v>
      </c>
      <c r="F135" s="215">
        <f ca="1">ROUND(+B135*D135*E135,2)</f>
        <v>4302138.8600000003</v>
      </c>
      <c r="G135" s="89" t="s">
        <v>193</v>
      </c>
    </row>
    <row r="136" spans="1:9" s="89" customFormat="1">
      <c r="A136" s="351"/>
      <c r="B136" s="78"/>
      <c r="C136" s="78"/>
      <c r="D136" s="116"/>
      <c r="E136" s="170" t="s">
        <v>194</v>
      </c>
      <c r="F136" s="223">
        <f ca="1">ROUND(SUBTOTAL(109,F6:F135),2)</f>
        <v>20320748.100000001</v>
      </c>
      <c r="G136" s="89" t="s">
        <v>193</v>
      </c>
      <c r="I136" s="349" t="s">
        <v>210</v>
      </c>
    </row>
    <row r="137" spans="1:9" s="89" customFormat="1">
      <c r="A137" s="351"/>
      <c r="B137" s="78"/>
      <c r="C137" s="78"/>
      <c r="D137" s="116"/>
      <c r="E137" s="78"/>
      <c r="F137" s="216"/>
      <c r="G137" s="89" t="s">
        <v>196</v>
      </c>
    </row>
    <row r="138" spans="1:9" s="89" customFormat="1">
      <c r="A138" s="351" t="s">
        <v>272</v>
      </c>
      <c r="B138" s="87">
        <v>3</v>
      </c>
      <c r="C138" s="87" t="s">
        <v>319</v>
      </c>
      <c r="D138" s="205">
        <f t="shared" ca="1" si="2"/>
        <v>257481.82576349645</v>
      </c>
      <c r="E138" s="87">
        <v>7</v>
      </c>
      <c r="F138" s="68">
        <f ca="1">ROUND(+B138*D138*E138,2)</f>
        <v>5407118.3399999999</v>
      </c>
      <c r="G138" s="89" t="s">
        <v>196</v>
      </c>
    </row>
    <row r="139" spans="1:9" s="89" customFormat="1">
      <c r="A139" s="351" t="s">
        <v>320</v>
      </c>
      <c r="B139" s="87">
        <v>3</v>
      </c>
      <c r="C139" s="87" t="s">
        <v>319</v>
      </c>
      <c r="D139" s="205">
        <f t="shared" ca="1" si="2"/>
        <v>83920.234894189474</v>
      </c>
      <c r="E139" s="87">
        <v>7</v>
      </c>
      <c r="F139" s="68">
        <f t="shared" ref="F139:F266" ca="1" si="3">ROUND(+B139*D139*E139,2)</f>
        <v>1762324.93</v>
      </c>
      <c r="G139" s="89" t="s">
        <v>196</v>
      </c>
    </row>
    <row r="140" spans="1:9" s="89" customFormat="1">
      <c r="A140" s="351" t="s">
        <v>321</v>
      </c>
      <c r="B140" s="87">
        <v>3</v>
      </c>
      <c r="C140" s="87" t="s">
        <v>319</v>
      </c>
      <c r="D140" s="205">
        <f t="shared" ca="1" si="2"/>
        <v>45646.068691413253</v>
      </c>
      <c r="E140" s="87">
        <v>7</v>
      </c>
      <c r="F140" s="68">
        <f t="shared" ca="1" si="3"/>
        <v>958567.44</v>
      </c>
      <c r="G140" s="89" t="s">
        <v>196</v>
      </c>
    </row>
    <row r="141" spans="1:9" s="89" customFormat="1" hidden="1">
      <c r="A141" s="351"/>
      <c r="B141" s="87"/>
      <c r="C141" s="87"/>
      <c r="D141" s="205"/>
      <c r="E141" s="87"/>
      <c r="F141" s="68">
        <f t="shared" si="3"/>
        <v>0</v>
      </c>
      <c r="G141" s="89" t="s">
        <v>196</v>
      </c>
    </row>
    <row r="142" spans="1:9" s="89" customFormat="1" hidden="1">
      <c r="A142" s="351"/>
      <c r="B142" s="87"/>
      <c r="C142" s="87"/>
      <c r="D142" s="205"/>
      <c r="E142" s="87"/>
      <c r="F142" s="68">
        <f t="shared" si="3"/>
        <v>0</v>
      </c>
      <c r="G142" s="89" t="s">
        <v>196</v>
      </c>
    </row>
    <row r="143" spans="1:9" s="89" customFormat="1" hidden="1">
      <c r="A143" s="351"/>
      <c r="B143" s="87"/>
      <c r="C143" s="87"/>
      <c r="D143" s="205"/>
      <c r="E143" s="87"/>
      <c r="F143" s="68">
        <f t="shared" si="3"/>
        <v>0</v>
      </c>
      <c r="G143" s="89" t="s">
        <v>196</v>
      </c>
    </row>
    <row r="144" spans="1:9" s="89" customFormat="1" hidden="1">
      <c r="A144" s="351"/>
      <c r="B144" s="87"/>
      <c r="C144" s="87"/>
      <c r="D144" s="205"/>
      <c r="E144" s="87"/>
      <c r="F144" s="68">
        <f t="shared" si="3"/>
        <v>0</v>
      </c>
      <c r="G144" s="89" t="s">
        <v>196</v>
      </c>
    </row>
    <row r="145" spans="1:7" s="89" customFormat="1" hidden="1">
      <c r="A145" s="351"/>
      <c r="B145" s="87"/>
      <c r="C145" s="87"/>
      <c r="D145" s="205"/>
      <c r="E145" s="87"/>
      <c r="F145" s="68">
        <f t="shared" si="3"/>
        <v>0</v>
      </c>
      <c r="G145" s="89" t="s">
        <v>196</v>
      </c>
    </row>
    <row r="146" spans="1:7" s="89" customFormat="1" hidden="1">
      <c r="A146" s="351"/>
      <c r="B146" s="87"/>
      <c r="C146" s="87"/>
      <c r="D146" s="205"/>
      <c r="E146" s="87"/>
      <c r="F146" s="68">
        <f t="shared" si="3"/>
        <v>0</v>
      </c>
      <c r="G146" s="89" t="s">
        <v>196</v>
      </c>
    </row>
    <row r="147" spans="1:7" s="89" customFormat="1" hidden="1">
      <c r="A147" s="351"/>
      <c r="B147" s="87"/>
      <c r="C147" s="87"/>
      <c r="D147" s="205"/>
      <c r="E147" s="87"/>
      <c r="F147" s="68">
        <f t="shared" si="3"/>
        <v>0</v>
      </c>
      <c r="G147" s="89" t="s">
        <v>196</v>
      </c>
    </row>
    <row r="148" spans="1:7" s="89" customFormat="1" hidden="1">
      <c r="A148" s="351"/>
      <c r="B148" s="87"/>
      <c r="C148" s="87"/>
      <c r="D148" s="205"/>
      <c r="E148" s="87"/>
      <c r="F148" s="68">
        <f t="shared" si="3"/>
        <v>0</v>
      </c>
      <c r="G148" s="89" t="s">
        <v>196</v>
      </c>
    </row>
    <row r="149" spans="1:7" s="89" customFormat="1" hidden="1">
      <c r="A149" s="351"/>
      <c r="B149" s="87"/>
      <c r="C149" s="87"/>
      <c r="D149" s="205"/>
      <c r="E149" s="87"/>
      <c r="F149" s="68">
        <f t="shared" si="3"/>
        <v>0</v>
      </c>
      <c r="G149" s="89" t="s">
        <v>196</v>
      </c>
    </row>
    <row r="150" spans="1:7" s="89" customFormat="1" hidden="1">
      <c r="A150" s="351"/>
      <c r="B150" s="87"/>
      <c r="C150" s="87"/>
      <c r="D150" s="205"/>
      <c r="E150" s="87"/>
      <c r="F150" s="68">
        <f t="shared" si="3"/>
        <v>0</v>
      </c>
      <c r="G150" s="89" t="s">
        <v>196</v>
      </c>
    </row>
    <row r="151" spans="1:7" s="89" customFormat="1" hidden="1">
      <c r="A151" s="351"/>
      <c r="B151" s="87"/>
      <c r="C151" s="87"/>
      <c r="D151" s="205"/>
      <c r="E151" s="87"/>
      <c r="F151" s="68">
        <f t="shared" si="3"/>
        <v>0</v>
      </c>
      <c r="G151" s="89" t="s">
        <v>196</v>
      </c>
    </row>
    <row r="152" spans="1:7" s="89" customFormat="1" hidden="1">
      <c r="A152" s="351"/>
      <c r="B152" s="87"/>
      <c r="C152" s="87"/>
      <c r="D152" s="205"/>
      <c r="E152" s="87"/>
      <c r="F152" s="68">
        <f t="shared" si="3"/>
        <v>0</v>
      </c>
      <c r="G152" s="89" t="s">
        <v>196</v>
      </c>
    </row>
    <row r="153" spans="1:7" s="89" customFormat="1" hidden="1">
      <c r="A153" s="351"/>
      <c r="B153" s="87"/>
      <c r="C153" s="87"/>
      <c r="D153" s="205"/>
      <c r="E153" s="87"/>
      <c r="F153" s="68">
        <f t="shared" si="3"/>
        <v>0</v>
      </c>
      <c r="G153" s="89" t="s">
        <v>196</v>
      </c>
    </row>
    <row r="154" spans="1:7" s="89" customFormat="1" hidden="1">
      <c r="A154" s="351"/>
      <c r="B154" s="87"/>
      <c r="C154" s="87"/>
      <c r="D154" s="205"/>
      <c r="E154" s="87"/>
      <c r="F154" s="68">
        <f t="shared" si="3"/>
        <v>0</v>
      </c>
      <c r="G154" s="89" t="s">
        <v>196</v>
      </c>
    </row>
    <row r="155" spans="1:7" s="89" customFormat="1" hidden="1">
      <c r="A155" s="351"/>
      <c r="B155" s="87"/>
      <c r="C155" s="87"/>
      <c r="D155" s="205"/>
      <c r="E155" s="87"/>
      <c r="F155" s="68">
        <f t="shared" si="3"/>
        <v>0</v>
      </c>
      <c r="G155" s="89" t="s">
        <v>196</v>
      </c>
    </row>
    <row r="156" spans="1:7" s="89" customFormat="1" hidden="1">
      <c r="A156" s="351"/>
      <c r="B156" s="87"/>
      <c r="C156" s="87"/>
      <c r="D156" s="205"/>
      <c r="E156" s="87"/>
      <c r="F156" s="68">
        <f t="shared" si="3"/>
        <v>0</v>
      </c>
      <c r="G156" s="89" t="s">
        <v>196</v>
      </c>
    </row>
    <row r="157" spans="1:7" s="89" customFormat="1" hidden="1">
      <c r="A157" s="351"/>
      <c r="B157" s="87"/>
      <c r="C157" s="87"/>
      <c r="D157" s="205"/>
      <c r="E157" s="87"/>
      <c r="F157" s="68">
        <f t="shared" si="3"/>
        <v>0</v>
      </c>
      <c r="G157" s="89" t="s">
        <v>196</v>
      </c>
    </row>
    <row r="158" spans="1:7" s="89" customFormat="1" hidden="1">
      <c r="A158" s="351"/>
      <c r="B158" s="87"/>
      <c r="C158" s="87"/>
      <c r="D158" s="205"/>
      <c r="E158" s="87"/>
      <c r="F158" s="68">
        <f t="shared" si="3"/>
        <v>0</v>
      </c>
      <c r="G158" s="89" t="s">
        <v>196</v>
      </c>
    </row>
    <row r="159" spans="1:7" s="89" customFormat="1" hidden="1">
      <c r="A159" s="351"/>
      <c r="B159" s="87"/>
      <c r="C159" s="87"/>
      <c r="D159" s="205"/>
      <c r="E159" s="87"/>
      <c r="F159" s="68">
        <f t="shared" si="3"/>
        <v>0</v>
      </c>
      <c r="G159" s="89" t="s">
        <v>196</v>
      </c>
    </row>
    <row r="160" spans="1:7" s="89" customFormat="1" hidden="1">
      <c r="A160" s="351"/>
      <c r="B160" s="87"/>
      <c r="C160" s="87"/>
      <c r="D160" s="205"/>
      <c r="E160" s="87"/>
      <c r="F160" s="68">
        <f t="shared" si="3"/>
        <v>0</v>
      </c>
      <c r="G160" s="89" t="s">
        <v>196</v>
      </c>
    </row>
    <row r="161" spans="1:7" s="89" customFormat="1" hidden="1">
      <c r="A161" s="351"/>
      <c r="B161" s="87"/>
      <c r="C161" s="87"/>
      <c r="D161" s="205"/>
      <c r="E161" s="87"/>
      <c r="F161" s="68">
        <f t="shared" si="3"/>
        <v>0</v>
      </c>
      <c r="G161" s="89" t="s">
        <v>196</v>
      </c>
    </row>
    <row r="162" spans="1:7" s="89" customFormat="1" hidden="1">
      <c r="A162" s="351"/>
      <c r="B162" s="87"/>
      <c r="C162" s="87"/>
      <c r="D162" s="205"/>
      <c r="E162" s="87"/>
      <c r="F162" s="68">
        <f t="shared" si="3"/>
        <v>0</v>
      </c>
      <c r="G162" s="89" t="s">
        <v>196</v>
      </c>
    </row>
    <row r="163" spans="1:7" s="89" customFormat="1" hidden="1">
      <c r="A163" s="351"/>
      <c r="B163" s="87"/>
      <c r="C163" s="87"/>
      <c r="D163" s="205"/>
      <c r="E163" s="87"/>
      <c r="F163" s="68">
        <f t="shared" si="3"/>
        <v>0</v>
      </c>
      <c r="G163" s="89" t="s">
        <v>196</v>
      </c>
    </row>
    <row r="164" spans="1:7" s="89" customFormat="1" hidden="1">
      <c r="A164" s="351"/>
      <c r="B164" s="87"/>
      <c r="C164" s="87"/>
      <c r="D164" s="205"/>
      <c r="E164" s="87"/>
      <c r="F164" s="68">
        <f t="shared" si="3"/>
        <v>0</v>
      </c>
      <c r="G164" s="89" t="s">
        <v>196</v>
      </c>
    </row>
    <row r="165" spans="1:7" s="89" customFormat="1" hidden="1">
      <c r="A165" s="351"/>
      <c r="B165" s="87"/>
      <c r="C165" s="87"/>
      <c r="D165" s="205"/>
      <c r="E165" s="87"/>
      <c r="F165" s="68">
        <f t="shared" si="3"/>
        <v>0</v>
      </c>
      <c r="G165" s="89" t="s">
        <v>196</v>
      </c>
    </row>
    <row r="166" spans="1:7" s="89" customFormat="1" hidden="1">
      <c r="A166" s="351"/>
      <c r="B166" s="87"/>
      <c r="C166" s="87"/>
      <c r="D166" s="205"/>
      <c r="E166" s="87"/>
      <c r="F166" s="68">
        <f t="shared" si="3"/>
        <v>0</v>
      </c>
      <c r="G166" s="89" t="s">
        <v>196</v>
      </c>
    </row>
    <row r="167" spans="1:7" s="89" customFormat="1" hidden="1">
      <c r="A167" s="351"/>
      <c r="B167" s="87"/>
      <c r="C167" s="87"/>
      <c r="D167" s="205"/>
      <c r="E167" s="87"/>
      <c r="F167" s="68">
        <f t="shared" si="3"/>
        <v>0</v>
      </c>
      <c r="G167" s="89" t="s">
        <v>196</v>
      </c>
    </row>
    <row r="168" spans="1:7" s="89" customFormat="1" hidden="1">
      <c r="A168" s="351"/>
      <c r="B168" s="87"/>
      <c r="C168" s="87"/>
      <c r="D168" s="205"/>
      <c r="E168" s="87"/>
      <c r="F168" s="68">
        <f t="shared" si="3"/>
        <v>0</v>
      </c>
      <c r="G168" s="89" t="s">
        <v>196</v>
      </c>
    </row>
    <row r="169" spans="1:7" s="89" customFormat="1" hidden="1">
      <c r="A169" s="351"/>
      <c r="B169" s="87"/>
      <c r="C169" s="87"/>
      <c r="D169" s="205"/>
      <c r="E169" s="87"/>
      <c r="F169" s="68">
        <f t="shared" si="3"/>
        <v>0</v>
      </c>
      <c r="G169" s="89" t="s">
        <v>196</v>
      </c>
    </row>
    <row r="170" spans="1:7" s="89" customFormat="1" hidden="1">
      <c r="A170" s="351"/>
      <c r="B170" s="87"/>
      <c r="C170" s="87"/>
      <c r="D170" s="205"/>
      <c r="E170" s="87"/>
      <c r="F170" s="68">
        <f t="shared" si="3"/>
        <v>0</v>
      </c>
      <c r="G170" s="89" t="s">
        <v>196</v>
      </c>
    </row>
    <row r="171" spans="1:7" s="89" customFormat="1" hidden="1">
      <c r="A171" s="351"/>
      <c r="B171" s="87"/>
      <c r="C171" s="87"/>
      <c r="D171" s="205"/>
      <c r="E171" s="87"/>
      <c r="F171" s="68">
        <f t="shared" si="3"/>
        <v>0</v>
      </c>
      <c r="G171" s="89" t="s">
        <v>196</v>
      </c>
    </row>
    <row r="172" spans="1:7" s="89" customFormat="1" hidden="1">
      <c r="A172" s="351"/>
      <c r="B172" s="87"/>
      <c r="C172" s="87"/>
      <c r="D172" s="205"/>
      <c r="E172" s="87"/>
      <c r="F172" s="68">
        <f t="shared" si="3"/>
        <v>0</v>
      </c>
      <c r="G172" s="89" t="s">
        <v>196</v>
      </c>
    </row>
    <row r="173" spans="1:7" s="89" customFormat="1" hidden="1">
      <c r="A173" s="351"/>
      <c r="B173" s="87"/>
      <c r="C173" s="87"/>
      <c r="D173" s="205"/>
      <c r="E173" s="87"/>
      <c r="F173" s="68">
        <f t="shared" si="3"/>
        <v>0</v>
      </c>
      <c r="G173" s="89" t="s">
        <v>196</v>
      </c>
    </row>
    <row r="174" spans="1:7" s="89" customFormat="1" hidden="1">
      <c r="A174" s="351"/>
      <c r="B174" s="87"/>
      <c r="C174" s="87"/>
      <c r="D174" s="205"/>
      <c r="E174" s="87"/>
      <c r="F174" s="68">
        <f t="shared" si="3"/>
        <v>0</v>
      </c>
      <c r="G174" s="89" t="s">
        <v>196</v>
      </c>
    </row>
    <row r="175" spans="1:7" s="89" customFormat="1" hidden="1">
      <c r="A175" s="351"/>
      <c r="B175" s="87"/>
      <c r="C175" s="87"/>
      <c r="D175" s="205"/>
      <c r="E175" s="87"/>
      <c r="F175" s="68">
        <f t="shared" si="3"/>
        <v>0</v>
      </c>
      <c r="G175" s="89" t="s">
        <v>196</v>
      </c>
    </row>
    <row r="176" spans="1:7" s="89" customFormat="1" hidden="1">
      <c r="A176" s="351"/>
      <c r="B176" s="87"/>
      <c r="C176" s="87"/>
      <c r="D176" s="205"/>
      <c r="E176" s="87"/>
      <c r="F176" s="68">
        <f t="shared" si="3"/>
        <v>0</v>
      </c>
      <c r="G176" s="89" t="s">
        <v>196</v>
      </c>
    </row>
    <row r="177" spans="1:7" s="89" customFormat="1" hidden="1">
      <c r="A177" s="351"/>
      <c r="B177" s="87"/>
      <c r="C177" s="87"/>
      <c r="D177" s="205"/>
      <c r="E177" s="87"/>
      <c r="F177" s="68">
        <f t="shared" si="3"/>
        <v>0</v>
      </c>
      <c r="G177" s="89" t="s">
        <v>196</v>
      </c>
    </row>
    <row r="178" spans="1:7" s="89" customFormat="1" hidden="1">
      <c r="A178" s="351"/>
      <c r="B178" s="87"/>
      <c r="C178" s="87"/>
      <c r="D178" s="205"/>
      <c r="E178" s="87"/>
      <c r="F178" s="68">
        <f t="shared" si="3"/>
        <v>0</v>
      </c>
      <c r="G178" s="89" t="s">
        <v>196</v>
      </c>
    </row>
    <row r="179" spans="1:7" s="89" customFormat="1" hidden="1">
      <c r="A179" s="351"/>
      <c r="B179" s="87"/>
      <c r="C179" s="87"/>
      <c r="D179" s="205"/>
      <c r="E179" s="87"/>
      <c r="F179" s="68">
        <f t="shared" si="3"/>
        <v>0</v>
      </c>
      <c r="G179" s="89" t="s">
        <v>196</v>
      </c>
    </row>
    <row r="180" spans="1:7" s="89" customFormat="1" hidden="1">
      <c r="A180" s="351"/>
      <c r="B180" s="87"/>
      <c r="C180" s="87"/>
      <c r="D180" s="205"/>
      <c r="E180" s="87"/>
      <c r="F180" s="68">
        <f t="shared" si="3"/>
        <v>0</v>
      </c>
      <c r="G180" s="89" t="s">
        <v>196</v>
      </c>
    </row>
    <row r="181" spans="1:7" s="89" customFormat="1" hidden="1">
      <c r="A181" s="351"/>
      <c r="B181" s="87"/>
      <c r="C181" s="87"/>
      <c r="D181" s="205"/>
      <c r="E181" s="87"/>
      <c r="F181" s="68">
        <f t="shared" si="3"/>
        <v>0</v>
      </c>
      <c r="G181" s="89" t="s">
        <v>196</v>
      </c>
    </row>
    <row r="182" spans="1:7" s="89" customFormat="1" hidden="1">
      <c r="A182" s="351"/>
      <c r="B182" s="87"/>
      <c r="C182" s="87"/>
      <c r="D182" s="205"/>
      <c r="E182" s="87"/>
      <c r="F182" s="68">
        <f t="shared" si="3"/>
        <v>0</v>
      </c>
      <c r="G182" s="89" t="s">
        <v>196</v>
      </c>
    </row>
    <row r="183" spans="1:7" s="89" customFormat="1" hidden="1">
      <c r="A183" s="351"/>
      <c r="B183" s="87"/>
      <c r="C183" s="87"/>
      <c r="D183" s="205"/>
      <c r="E183" s="87"/>
      <c r="F183" s="68">
        <f t="shared" si="3"/>
        <v>0</v>
      </c>
      <c r="G183" s="89" t="s">
        <v>196</v>
      </c>
    </row>
    <row r="184" spans="1:7" s="89" customFormat="1" hidden="1">
      <c r="A184" s="351"/>
      <c r="B184" s="87"/>
      <c r="C184" s="87"/>
      <c r="D184" s="205"/>
      <c r="E184" s="87"/>
      <c r="F184" s="68">
        <f t="shared" si="3"/>
        <v>0</v>
      </c>
      <c r="G184" s="89" t="s">
        <v>196</v>
      </c>
    </row>
    <row r="185" spans="1:7" s="89" customFormat="1" hidden="1">
      <c r="A185" s="351"/>
      <c r="B185" s="87"/>
      <c r="C185" s="87"/>
      <c r="D185" s="205"/>
      <c r="E185" s="87"/>
      <c r="F185" s="68">
        <f t="shared" si="3"/>
        <v>0</v>
      </c>
      <c r="G185" s="89" t="s">
        <v>196</v>
      </c>
    </row>
    <row r="186" spans="1:7" s="89" customFormat="1" hidden="1">
      <c r="A186" s="351"/>
      <c r="B186" s="87"/>
      <c r="C186" s="87"/>
      <c r="D186" s="205"/>
      <c r="E186" s="87"/>
      <c r="F186" s="68">
        <f t="shared" si="3"/>
        <v>0</v>
      </c>
      <c r="G186" s="89" t="s">
        <v>196</v>
      </c>
    </row>
    <row r="187" spans="1:7" s="89" customFormat="1" hidden="1">
      <c r="A187" s="351"/>
      <c r="B187" s="87"/>
      <c r="C187" s="87"/>
      <c r="D187" s="205"/>
      <c r="E187" s="87"/>
      <c r="F187" s="68">
        <f t="shared" si="3"/>
        <v>0</v>
      </c>
      <c r="G187" s="89" t="s">
        <v>196</v>
      </c>
    </row>
    <row r="188" spans="1:7" s="89" customFormat="1" hidden="1">
      <c r="A188" s="351"/>
      <c r="B188" s="87"/>
      <c r="C188" s="87"/>
      <c r="D188" s="205"/>
      <c r="E188" s="87"/>
      <c r="F188" s="68">
        <f t="shared" si="3"/>
        <v>0</v>
      </c>
      <c r="G188" s="89" t="s">
        <v>196</v>
      </c>
    </row>
    <row r="189" spans="1:7" s="89" customFormat="1" hidden="1">
      <c r="A189" s="351"/>
      <c r="B189" s="87"/>
      <c r="C189" s="87"/>
      <c r="D189" s="205"/>
      <c r="E189" s="87"/>
      <c r="F189" s="68">
        <f t="shared" si="3"/>
        <v>0</v>
      </c>
      <c r="G189" s="89" t="s">
        <v>196</v>
      </c>
    </row>
    <row r="190" spans="1:7" s="89" customFormat="1" hidden="1">
      <c r="A190" s="351"/>
      <c r="B190" s="87"/>
      <c r="C190" s="87"/>
      <c r="D190" s="205"/>
      <c r="E190" s="87"/>
      <c r="F190" s="68">
        <f t="shared" si="3"/>
        <v>0</v>
      </c>
      <c r="G190" s="89" t="s">
        <v>196</v>
      </c>
    </row>
    <row r="191" spans="1:7" s="89" customFormat="1" hidden="1">
      <c r="A191" s="351"/>
      <c r="B191" s="87"/>
      <c r="C191" s="87"/>
      <c r="D191" s="205"/>
      <c r="E191" s="87"/>
      <c r="F191" s="68">
        <f t="shared" si="3"/>
        <v>0</v>
      </c>
      <c r="G191" s="89" t="s">
        <v>196</v>
      </c>
    </row>
    <row r="192" spans="1:7" s="89" customFormat="1" hidden="1">
      <c r="A192" s="351"/>
      <c r="B192" s="87"/>
      <c r="C192" s="87"/>
      <c r="D192" s="205"/>
      <c r="E192" s="87"/>
      <c r="F192" s="68">
        <f t="shared" si="3"/>
        <v>0</v>
      </c>
      <c r="G192" s="89" t="s">
        <v>196</v>
      </c>
    </row>
    <row r="193" spans="1:7" s="89" customFormat="1" hidden="1">
      <c r="A193" s="351"/>
      <c r="B193" s="87"/>
      <c r="C193" s="87"/>
      <c r="D193" s="205"/>
      <c r="E193" s="87"/>
      <c r="F193" s="68">
        <f t="shared" si="3"/>
        <v>0</v>
      </c>
      <c r="G193" s="89" t="s">
        <v>196</v>
      </c>
    </row>
    <row r="194" spans="1:7" s="89" customFormat="1" hidden="1">
      <c r="A194" s="351"/>
      <c r="B194" s="87"/>
      <c r="C194" s="87"/>
      <c r="D194" s="205"/>
      <c r="E194" s="87"/>
      <c r="F194" s="68">
        <f t="shared" si="3"/>
        <v>0</v>
      </c>
      <c r="G194" s="89" t="s">
        <v>196</v>
      </c>
    </row>
    <row r="195" spans="1:7" s="89" customFormat="1" hidden="1">
      <c r="A195" s="351"/>
      <c r="B195" s="87"/>
      <c r="C195" s="87"/>
      <c r="D195" s="205"/>
      <c r="E195" s="87"/>
      <c r="F195" s="68">
        <f t="shared" si="3"/>
        <v>0</v>
      </c>
      <c r="G195" s="89" t="s">
        <v>196</v>
      </c>
    </row>
    <row r="196" spans="1:7" s="89" customFormat="1" hidden="1">
      <c r="A196" s="351"/>
      <c r="B196" s="87"/>
      <c r="C196" s="87"/>
      <c r="D196" s="205"/>
      <c r="E196" s="87"/>
      <c r="F196" s="68">
        <f t="shared" si="3"/>
        <v>0</v>
      </c>
      <c r="G196" s="89" t="s">
        <v>196</v>
      </c>
    </row>
    <row r="197" spans="1:7" s="89" customFormat="1" hidden="1">
      <c r="A197" s="351"/>
      <c r="B197" s="87"/>
      <c r="C197" s="87"/>
      <c r="D197" s="205"/>
      <c r="E197" s="87"/>
      <c r="F197" s="68">
        <f t="shared" si="3"/>
        <v>0</v>
      </c>
      <c r="G197" s="89" t="s">
        <v>196</v>
      </c>
    </row>
    <row r="198" spans="1:7" s="89" customFormat="1" hidden="1">
      <c r="A198" s="351"/>
      <c r="B198" s="87"/>
      <c r="C198" s="87"/>
      <c r="D198" s="205"/>
      <c r="E198" s="87"/>
      <c r="F198" s="68">
        <f t="shared" si="3"/>
        <v>0</v>
      </c>
      <c r="G198" s="89" t="s">
        <v>196</v>
      </c>
    </row>
    <row r="199" spans="1:7" s="89" customFormat="1" hidden="1">
      <c r="A199" s="351"/>
      <c r="B199" s="87"/>
      <c r="C199" s="87"/>
      <c r="D199" s="205"/>
      <c r="E199" s="87"/>
      <c r="F199" s="68">
        <f t="shared" si="3"/>
        <v>0</v>
      </c>
      <c r="G199" s="89" t="s">
        <v>196</v>
      </c>
    </row>
    <row r="200" spans="1:7" s="89" customFormat="1" hidden="1">
      <c r="A200" s="351"/>
      <c r="B200" s="87"/>
      <c r="C200" s="87"/>
      <c r="D200" s="205"/>
      <c r="E200" s="87"/>
      <c r="F200" s="68">
        <f t="shared" si="3"/>
        <v>0</v>
      </c>
      <c r="G200" s="89" t="s">
        <v>196</v>
      </c>
    </row>
    <row r="201" spans="1:7" s="89" customFormat="1" hidden="1">
      <c r="A201" s="351"/>
      <c r="B201" s="87"/>
      <c r="C201" s="87"/>
      <c r="D201" s="205"/>
      <c r="E201" s="87"/>
      <c r="F201" s="68">
        <f t="shared" si="3"/>
        <v>0</v>
      </c>
      <c r="G201" s="89" t="s">
        <v>196</v>
      </c>
    </row>
    <row r="202" spans="1:7" s="89" customFormat="1" hidden="1">
      <c r="A202" s="351"/>
      <c r="B202" s="87"/>
      <c r="C202" s="87"/>
      <c r="D202" s="205"/>
      <c r="E202" s="87"/>
      <c r="F202" s="68">
        <f t="shared" si="3"/>
        <v>0</v>
      </c>
      <c r="G202" s="89" t="s">
        <v>196</v>
      </c>
    </row>
    <row r="203" spans="1:7" s="89" customFormat="1" hidden="1">
      <c r="A203" s="351"/>
      <c r="B203" s="87"/>
      <c r="C203" s="87"/>
      <c r="D203" s="205"/>
      <c r="E203" s="87"/>
      <c r="F203" s="68">
        <f t="shared" si="3"/>
        <v>0</v>
      </c>
      <c r="G203" s="89" t="s">
        <v>196</v>
      </c>
    </row>
    <row r="204" spans="1:7" s="89" customFormat="1" hidden="1">
      <c r="A204" s="351"/>
      <c r="B204" s="87"/>
      <c r="C204" s="87"/>
      <c r="D204" s="205"/>
      <c r="E204" s="87"/>
      <c r="F204" s="68">
        <f t="shared" si="3"/>
        <v>0</v>
      </c>
      <c r="G204" s="89" t="s">
        <v>196</v>
      </c>
    </row>
    <row r="205" spans="1:7" s="89" customFormat="1" hidden="1">
      <c r="A205" s="351"/>
      <c r="B205" s="87"/>
      <c r="C205" s="87"/>
      <c r="D205" s="205"/>
      <c r="E205" s="87"/>
      <c r="F205" s="68">
        <f t="shared" si="3"/>
        <v>0</v>
      </c>
      <c r="G205" s="89" t="s">
        <v>196</v>
      </c>
    </row>
    <row r="206" spans="1:7" s="89" customFormat="1" hidden="1">
      <c r="A206" s="351"/>
      <c r="B206" s="87"/>
      <c r="C206" s="87"/>
      <c r="D206" s="205"/>
      <c r="E206" s="87"/>
      <c r="F206" s="68">
        <f t="shared" si="3"/>
        <v>0</v>
      </c>
      <c r="G206" s="89" t="s">
        <v>196</v>
      </c>
    </row>
    <row r="207" spans="1:7" s="89" customFormat="1" hidden="1">
      <c r="A207" s="351"/>
      <c r="B207" s="87"/>
      <c r="C207" s="87"/>
      <c r="D207" s="205"/>
      <c r="E207" s="87"/>
      <c r="F207" s="68">
        <f t="shared" si="3"/>
        <v>0</v>
      </c>
      <c r="G207" s="89" t="s">
        <v>196</v>
      </c>
    </row>
    <row r="208" spans="1:7" s="89" customFormat="1" hidden="1">
      <c r="A208" s="351"/>
      <c r="B208" s="87"/>
      <c r="C208" s="87"/>
      <c r="D208" s="205"/>
      <c r="E208" s="87"/>
      <c r="F208" s="68">
        <f t="shared" si="3"/>
        <v>0</v>
      </c>
      <c r="G208" s="89" t="s">
        <v>196</v>
      </c>
    </row>
    <row r="209" spans="1:7" s="89" customFormat="1" hidden="1">
      <c r="A209" s="351"/>
      <c r="B209" s="87"/>
      <c r="C209" s="87"/>
      <c r="D209" s="205"/>
      <c r="E209" s="87"/>
      <c r="F209" s="68">
        <f t="shared" si="3"/>
        <v>0</v>
      </c>
      <c r="G209" s="89" t="s">
        <v>196</v>
      </c>
    </row>
    <row r="210" spans="1:7" s="89" customFormat="1" hidden="1">
      <c r="A210" s="351"/>
      <c r="B210" s="87"/>
      <c r="C210" s="87"/>
      <c r="D210" s="205"/>
      <c r="E210" s="87"/>
      <c r="F210" s="68">
        <f t="shared" si="3"/>
        <v>0</v>
      </c>
      <c r="G210" s="89" t="s">
        <v>196</v>
      </c>
    </row>
    <row r="211" spans="1:7" s="89" customFormat="1" hidden="1">
      <c r="A211" s="351"/>
      <c r="B211" s="87"/>
      <c r="C211" s="87"/>
      <c r="D211" s="205"/>
      <c r="E211" s="87"/>
      <c r="F211" s="68">
        <f t="shared" si="3"/>
        <v>0</v>
      </c>
      <c r="G211" s="89" t="s">
        <v>196</v>
      </c>
    </row>
    <row r="212" spans="1:7" s="89" customFormat="1" hidden="1">
      <c r="A212" s="351"/>
      <c r="B212" s="87"/>
      <c r="C212" s="87"/>
      <c r="D212" s="205"/>
      <c r="E212" s="87"/>
      <c r="F212" s="68">
        <f t="shared" si="3"/>
        <v>0</v>
      </c>
      <c r="G212" s="89" t="s">
        <v>196</v>
      </c>
    </row>
    <row r="213" spans="1:7" s="89" customFormat="1" hidden="1">
      <c r="A213" s="351"/>
      <c r="B213" s="87"/>
      <c r="C213" s="87"/>
      <c r="D213" s="205"/>
      <c r="E213" s="87"/>
      <c r="F213" s="68">
        <f t="shared" si="3"/>
        <v>0</v>
      </c>
      <c r="G213" s="89" t="s">
        <v>196</v>
      </c>
    </row>
    <row r="214" spans="1:7" s="89" customFormat="1" hidden="1">
      <c r="A214" s="351"/>
      <c r="B214" s="87"/>
      <c r="C214" s="87"/>
      <c r="D214" s="205"/>
      <c r="E214" s="87"/>
      <c r="F214" s="68">
        <f t="shared" si="3"/>
        <v>0</v>
      </c>
      <c r="G214" s="89" t="s">
        <v>196</v>
      </c>
    </row>
    <row r="215" spans="1:7" s="89" customFormat="1" hidden="1">
      <c r="A215" s="351"/>
      <c r="B215" s="87"/>
      <c r="C215" s="87"/>
      <c r="D215" s="205"/>
      <c r="E215" s="87"/>
      <c r="F215" s="68">
        <f t="shared" si="3"/>
        <v>0</v>
      </c>
      <c r="G215" s="89" t="s">
        <v>196</v>
      </c>
    </row>
    <row r="216" spans="1:7" s="89" customFormat="1" hidden="1">
      <c r="A216" s="351"/>
      <c r="B216" s="87"/>
      <c r="C216" s="87"/>
      <c r="D216" s="205"/>
      <c r="E216" s="87"/>
      <c r="F216" s="68">
        <f t="shared" si="3"/>
        <v>0</v>
      </c>
      <c r="G216" s="89" t="s">
        <v>196</v>
      </c>
    </row>
    <row r="217" spans="1:7" s="89" customFormat="1" hidden="1">
      <c r="A217" s="351"/>
      <c r="B217" s="87"/>
      <c r="C217" s="87"/>
      <c r="D217" s="205"/>
      <c r="E217" s="87"/>
      <c r="F217" s="68">
        <f t="shared" si="3"/>
        <v>0</v>
      </c>
      <c r="G217" s="89" t="s">
        <v>196</v>
      </c>
    </row>
    <row r="218" spans="1:7" s="89" customFormat="1" hidden="1">
      <c r="A218" s="351"/>
      <c r="B218" s="87"/>
      <c r="C218" s="87"/>
      <c r="D218" s="205"/>
      <c r="E218" s="87"/>
      <c r="F218" s="68">
        <f t="shared" si="3"/>
        <v>0</v>
      </c>
      <c r="G218" s="89" t="s">
        <v>196</v>
      </c>
    </row>
    <row r="219" spans="1:7" s="89" customFormat="1" hidden="1">
      <c r="A219" s="351"/>
      <c r="B219" s="87"/>
      <c r="C219" s="87"/>
      <c r="D219" s="205"/>
      <c r="E219" s="87"/>
      <c r="F219" s="68">
        <f t="shared" si="3"/>
        <v>0</v>
      </c>
      <c r="G219" s="89" t="s">
        <v>196</v>
      </c>
    </row>
    <row r="220" spans="1:7" s="89" customFormat="1" hidden="1">
      <c r="A220" s="351"/>
      <c r="B220" s="87"/>
      <c r="C220" s="87"/>
      <c r="D220" s="205"/>
      <c r="E220" s="87"/>
      <c r="F220" s="68">
        <f t="shared" si="3"/>
        <v>0</v>
      </c>
      <c r="G220" s="89" t="s">
        <v>196</v>
      </c>
    </row>
    <row r="221" spans="1:7" s="89" customFormat="1" hidden="1">
      <c r="A221" s="351"/>
      <c r="B221" s="87"/>
      <c r="C221" s="87"/>
      <c r="D221" s="205"/>
      <c r="E221" s="87"/>
      <c r="F221" s="68">
        <f t="shared" si="3"/>
        <v>0</v>
      </c>
      <c r="G221" s="89" t="s">
        <v>196</v>
      </c>
    </row>
    <row r="222" spans="1:7" s="89" customFormat="1" hidden="1">
      <c r="A222" s="351"/>
      <c r="B222" s="87"/>
      <c r="C222" s="87"/>
      <c r="D222" s="205"/>
      <c r="E222" s="87"/>
      <c r="F222" s="68">
        <f t="shared" si="3"/>
        <v>0</v>
      </c>
      <c r="G222" s="89" t="s">
        <v>196</v>
      </c>
    </row>
    <row r="223" spans="1:7" s="89" customFormat="1" hidden="1">
      <c r="A223" s="351"/>
      <c r="B223" s="87"/>
      <c r="C223" s="87"/>
      <c r="D223" s="205"/>
      <c r="E223" s="87"/>
      <c r="F223" s="68">
        <f t="shared" si="3"/>
        <v>0</v>
      </c>
      <c r="G223" s="89" t="s">
        <v>196</v>
      </c>
    </row>
    <row r="224" spans="1:7" s="89" customFormat="1" hidden="1">
      <c r="A224" s="351"/>
      <c r="B224" s="87"/>
      <c r="C224" s="87"/>
      <c r="D224" s="205"/>
      <c r="E224" s="87"/>
      <c r="F224" s="68">
        <f t="shared" si="3"/>
        <v>0</v>
      </c>
      <c r="G224" s="89" t="s">
        <v>196</v>
      </c>
    </row>
    <row r="225" spans="1:7" s="89" customFormat="1" hidden="1">
      <c r="A225" s="351"/>
      <c r="B225" s="87"/>
      <c r="C225" s="87"/>
      <c r="D225" s="205"/>
      <c r="E225" s="87"/>
      <c r="F225" s="68">
        <f t="shared" si="3"/>
        <v>0</v>
      </c>
      <c r="G225" s="89" t="s">
        <v>196</v>
      </c>
    </row>
    <row r="226" spans="1:7" s="89" customFormat="1" hidden="1">
      <c r="A226" s="351"/>
      <c r="B226" s="87"/>
      <c r="C226" s="87"/>
      <c r="D226" s="205"/>
      <c r="E226" s="87"/>
      <c r="F226" s="68">
        <f t="shared" si="3"/>
        <v>0</v>
      </c>
      <c r="G226" s="89" t="s">
        <v>196</v>
      </c>
    </row>
    <row r="227" spans="1:7" s="89" customFormat="1" hidden="1">
      <c r="A227" s="351"/>
      <c r="B227" s="87"/>
      <c r="C227" s="87"/>
      <c r="D227" s="205"/>
      <c r="E227" s="87"/>
      <c r="F227" s="68">
        <f t="shared" si="3"/>
        <v>0</v>
      </c>
      <c r="G227" s="89" t="s">
        <v>196</v>
      </c>
    </row>
    <row r="228" spans="1:7" s="89" customFormat="1" hidden="1">
      <c r="A228" s="351"/>
      <c r="B228" s="87"/>
      <c r="C228" s="87"/>
      <c r="D228" s="205"/>
      <c r="E228" s="87"/>
      <c r="F228" s="68">
        <f t="shared" si="3"/>
        <v>0</v>
      </c>
      <c r="G228" s="89" t="s">
        <v>196</v>
      </c>
    </row>
    <row r="229" spans="1:7" s="89" customFormat="1" hidden="1">
      <c r="A229" s="351"/>
      <c r="B229" s="87"/>
      <c r="C229" s="87"/>
      <c r="D229" s="205"/>
      <c r="E229" s="87"/>
      <c r="F229" s="68">
        <f t="shared" si="3"/>
        <v>0</v>
      </c>
      <c r="G229" s="89" t="s">
        <v>196</v>
      </c>
    </row>
    <row r="230" spans="1:7" s="89" customFormat="1" hidden="1">
      <c r="A230" s="351"/>
      <c r="B230" s="87"/>
      <c r="C230" s="87"/>
      <c r="D230" s="205"/>
      <c r="E230" s="87"/>
      <c r="F230" s="68">
        <f t="shared" si="3"/>
        <v>0</v>
      </c>
      <c r="G230" s="89" t="s">
        <v>196</v>
      </c>
    </row>
    <row r="231" spans="1:7" s="89" customFormat="1" hidden="1">
      <c r="A231" s="351"/>
      <c r="B231" s="87"/>
      <c r="C231" s="87"/>
      <c r="D231" s="205"/>
      <c r="E231" s="87"/>
      <c r="F231" s="68">
        <f t="shared" si="3"/>
        <v>0</v>
      </c>
      <c r="G231" s="89" t="s">
        <v>196</v>
      </c>
    </row>
    <row r="232" spans="1:7" s="89" customFormat="1" hidden="1">
      <c r="A232" s="351"/>
      <c r="B232" s="87"/>
      <c r="C232" s="87"/>
      <c r="D232" s="205"/>
      <c r="E232" s="87"/>
      <c r="F232" s="68">
        <f t="shared" si="3"/>
        <v>0</v>
      </c>
      <c r="G232" s="89" t="s">
        <v>196</v>
      </c>
    </row>
    <row r="233" spans="1:7" s="89" customFormat="1" hidden="1">
      <c r="A233" s="351"/>
      <c r="B233" s="87"/>
      <c r="C233" s="87"/>
      <c r="D233" s="205"/>
      <c r="E233" s="87"/>
      <c r="F233" s="68">
        <f t="shared" si="3"/>
        <v>0</v>
      </c>
      <c r="G233" s="89" t="s">
        <v>196</v>
      </c>
    </row>
    <row r="234" spans="1:7" s="89" customFormat="1" hidden="1">
      <c r="A234" s="351"/>
      <c r="B234" s="87"/>
      <c r="C234" s="87"/>
      <c r="D234" s="205"/>
      <c r="E234" s="87"/>
      <c r="F234" s="68">
        <f t="shared" si="3"/>
        <v>0</v>
      </c>
      <c r="G234" s="89" t="s">
        <v>196</v>
      </c>
    </row>
    <row r="235" spans="1:7" s="89" customFormat="1" hidden="1">
      <c r="A235" s="351"/>
      <c r="B235" s="87"/>
      <c r="C235" s="87"/>
      <c r="D235" s="205"/>
      <c r="E235" s="87"/>
      <c r="F235" s="68">
        <f t="shared" si="3"/>
        <v>0</v>
      </c>
      <c r="G235" s="89" t="s">
        <v>196</v>
      </c>
    </row>
    <row r="236" spans="1:7" s="89" customFormat="1" hidden="1">
      <c r="A236" s="351"/>
      <c r="B236" s="87"/>
      <c r="C236" s="87"/>
      <c r="D236" s="205"/>
      <c r="E236" s="87"/>
      <c r="F236" s="68">
        <f t="shared" si="3"/>
        <v>0</v>
      </c>
      <c r="G236" s="89" t="s">
        <v>196</v>
      </c>
    </row>
    <row r="237" spans="1:7" s="89" customFormat="1" hidden="1">
      <c r="A237" s="351"/>
      <c r="B237" s="87"/>
      <c r="C237" s="87"/>
      <c r="D237" s="205"/>
      <c r="E237" s="87"/>
      <c r="F237" s="68">
        <f t="shared" si="3"/>
        <v>0</v>
      </c>
      <c r="G237" s="89" t="s">
        <v>196</v>
      </c>
    </row>
    <row r="238" spans="1:7" s="89" customFormat="1" hidden="1">
      <c r="A238" s="351"/>
      <c r="B238" s="87"/>
      <c r="C238" s="87"/>
      <c r="D238" s="205"/>
      <c r="E238" s="87"/>
      <c r="F238" s="68">
        <f t="shared" si="3"/>
        <v>0</v>
      </c>
      <c r="G238" s="89" t="s">
        <v>196</v>
      </c>
    </row>
    <row r="239" spans="1:7" s="89" customFormat="1" hidden="1">
      <c r="A239" s="351"/>
      <c r="B239" s="87"/>
      <c r="C239" s="87"/>
      <c r="D239" s="205"/>
      <c r="E239" s="87"/>
      <c r="F239" s="68">
        <f t="shared" si="3"/>
        <v>0</v>
      </c>
      <c r="G239" s="89" t="s">
        <v>196</v>
      </c>
    </row>
    <row r="240" spans="1:7" s="89" customFormat="1" hidden="1">
      <c r="A240" s="351"/>
      <c r="B240" s="87"/>
      <c r="C240" s="87"/>
      <c r="D240" s="205"/>
      <c r="E240" s="87"/>
      <c r="F240" s="68">
        <f t="shared" si="3"/>
        <v>0</v>
      </c>
      <c r="G240" s="89" t="s">
        <v>196</v>
      </c>
    </row>
    <row r="241" spans="1:7" s="89" customFormat="1" hidden="1">
      <c r="A241" s="351"/>
      <c r="B241" s="87"/>
      <c r="C241" s="87"/>
      <c r="D241" s="205"/>
      <c r="E241" s="87"/>
      <c r="F241" s="68">
        <f t="shared" si="3"/>
        <v>0</v>
      </c>
      <c r="G241" s="89" t="s">
        <v>196</v>
      </c>
    </row>
    <row r="242" spans="1:7" s="89" customFormat="1" hidden="1">
      <c r="A242" s="351"/>
      <c r="B242" s="87"/>
      <c r="C242" s="87"/>
      <c r="D242" s="205"/>
      <c r="E242" s="87"/>
      <c r="F242" s="68">
        <f t="shared" si="3"/>
        <v>0</v>
      </c>
      <c r="G242" s="89" t="s">
        <v>196</v>
      </c>
    </row>
    <row r="243" spans="1:7" s="89" customFormat="1" hidden="1">
      <c r="A243" s="351"/>
      <c r="B243" s="87"/>
      <c r="C243" s="87"/>
      <c r="D243" s="205"/>
      <c r="E243" s="87"/>
      <c r="F243" s="68">
        <f t="shared" si="3"/>
        <v>0</v>
      </c>
      <c r="G243" s="89" t="s">
        <v>196</v>
      </c>
    </row>
    <row r="244" spans="1:7" s="89" customFormat="1" hidden="1">
      <c r="A244" s="351"/>
      <c r="B244" s="87"/>
      <c r="C244" s="87"/>
      <c r="D244" s="205"/>
      <c r="E244" s="87"/>
      <c r="F244" s="68">
        <f t="shared" si="3"/>
        <v>0</v>
      </c>
      <c r="G244" s="89" t="s">
        <v>196</v>
      </c>
    </row>
    <row r="245" spans="1:7" s="89" customFormat="1" hidden="1">
      <c r="A245" s="351"/>
      <c r="B245" s="87"/>
      <c r="C245" s="87"/>
      <c r="D245" s="205"/>
      <c r="E245" s="87"/>
      <c r="F245" s="68">
        <f t="shared" si="3"/>
        <v>0</v>
      </c>
      <c r="G245" s="89" t="s">
        <v>196</v>
      </c>
    </row>
    <row r="246" spans="1:7" s="89" customFormat="1" hidden="1">
      <c r="A246" s="351"/>
      <c r="B246" s="87"/>
      <c r="C246" s="87"/>
      <c r="D246" s="205"/>
      <c r="E246" s="87"/>
      <c r="F246" s="68">
        <f t="shared" si="3"/>
        <v>0</v>
      </c>
      <c r="G246" s="89" t="s">
        <v>196</v>
      </c>
    </row>
    <row r="247" spans="1:7" s="89" customFormat="1" hidden="1">
      <c r="A247" s="351"/>
      <c r="B247" s="87"/>
      <c r="C247" s="87"/>
      <c r="D247" s="205"/>
      <c r="E247" s="87"/>
      <c r="F247" s="68">
        <f t="shared" si="3"/>
        <v>0</v>
      </c>
      <c r="G247" s="89" t="s">
        <v>196</v>
      </c>
    </row>
    <row r="248" spans="1:7" s="89" customFormat="1" hidden="1">
      <c r="A248" s="351"/>
      <c r="B248" s="87"/>
      <c r="C248" s="87"/>
      <c r="D248" s="205"/>
      <c r="E248" s="87"/>
      <c r="F248" s="68">
        <f t="shared" si="3"/>
        <v>0</v>
      </c>
      <c r="G248" s="89" t="s">
        <v>196</v>
      </c>
    </row>
    <row r="249" spans="1:7" s="89" customFormat="1" hidden="1">
      <c r="A249" s="351"/>
      <c r="B249" s="87"/>
      <c r="C249" s="87"/>
      <c r="D249" s="205"/>
      <c r="E249" s="87"/>
      <c r="F249" s="68">
        <f t="shared" si="3"/>
        <v>0</v>
      </c>
      <c r="G249" s="89" t="s">
        <v>196</v>
      </c>
    </row>
    <row r="250" spans="1:7" s="89" customFormat="1" hidden="1">
      <c r="A250" s="351"/>
      <c r="B250" s="87"/>
      <c r="C250" s="87"/>
      <c r="D250" s="205"/>
      <c r="E250" s="87"/>
      <c r="F250" s="68">
        <f t="shared" si="3"/>
        <v>0</v>
      </c>
      <c r="G250" s="89" t="s">
        <v>196</v>
      </c>
    </row>
    <row r="251" spans="1:7" s="89" customFormat="1" hidden="1">
      <c r="A251" s="351"/>
      <c r="B251" s="87"/>
      <c r="C251" s="87"/>
      <c r="D251" s="205"/>
      <c r="E251" s="87"/>
      <c r="F251" s="68">
        <f t="shared" si="3"/>
        <v>0</v>
      </c>
      <c r="G251" s="89" t="s">
        <v>196</v>
      </c>
    </row>
    <row r="252" spans="1:7" s="89" customFormat="1" hidden="1">
      <c r="A252" s="351"/>
      <c r="B252" s="87"/>
      <c r="C252" s="87"/>
      <c r="D252" s="205"/>
      <c r="E252" s="87"/>
      <c r="F252" s="68">
        <f t="shared" si="3"/>
        <v>0</v>
      </c>
      <c r="G252" s="89" t="s">
        <v>196</v>
      </c>
    </row>
    <row r="253" spans="1:7" s="89" customFormat="1" hidden="1">
      <c r="A253" s="351"/>
      <c r="B253" s="87"/>
      <c r="C253" s="87"/>
      <c r="D253" s="205"/>
      <c r="E253" s="87"/>
      <c r="F253" s="68">
        <f t="shared" si="3"/>
        <v>0</v>
      </c>
      <c r="G253" s="89" t="s">
        <v>196</v>
      </c>
    </row>
    <row r="254" spans="1:7" s="89" customFormat="1" hidden="1">
      <c r="A254" s="351"/>
      <c r="B254" s="87"/>
      <c r="C254" s="87"/>
      <c r="D254" s="205"/>
      <c r="E254" s="87"/>
      <c r="F254" s="68">
        <f t="shared" si="3"/>
        <v>0</v>
      </c>
      <c r="G254" s="89" t="s">
        <v>196</v>
      </c>
    </row>
    <row r="255" spans="1:7" s="89" customFormat="1" hidden="1">
      <c r="A255" s="351"/>
      <c r="B255" s="87"/>
      <c r="C255" s="87"/>
      <c r="D255" s="205"/>
      <c r="E255" s="87"/>
      <c r="F255" s="68">
        <f t="shared" si="3"/>
        <v>0</v>
      </c>
      <c r="G255" s="89" t="s">
        <v>196</v>
      </c>
    </row>
    <row r="256" spans="1:7" s="89" customFormat="1" hidden="1">
      <c r="A256" s="351"/>
      <c r="B256" s="87"/>
      <c r="C256" s="87"/>
      <c r="D256" s="205"/>
      <c r="E256" s="87"/>
      <c r="F256" s="68">
        <f t="shared" si="3"/>
        <v>0</v>
      </c>
      <c r="G256" s="89" t="s">
        <v>196</v>
      </c>
    </row>
    <row r="257" spans="1:9" s="89" customFormat="1" hidden="1">
      <c r="A257" s="351"/>
      <c r="B257" s="87"/>
      <c r="C257" s="87"/>
      <c r="D257" s="205"/>
      <c r="E257" s="87"/>
      <c r="F257" s="68">
        <f t="shared" si="3"/>
        <v>0</v>
      </c>
      <c r="G257" s="89" t="s">
        <v>196</v>
      </c>
    </row>
    <row r="258" spans="1:9" s="89" customFormat="1" hidden="1">
      <c r="A258" s="351"/>
      <c r="B258" s="87"/>
      <c r="C258" s="87"/>
      <c r="D258" s="205"/>
      <c r="E258" s="87"/>
      <c r="F258" s="68">
        <f t="shared" si="3"/>
        <v>0</v>
      </c>
      <c r="G258" s="89" t="s">
        <v>196</v>
      </c>
    </row>
    <row r="259" spans="1:9" s="89" customFormat="1" hidden="1">
      <c r="A259" s="351"/>
      <c r="B259" s="87"/>
      <c r="C259" s="87"/>
      <c r="D259" s="205"/>
      <c r="E259" s="87"/>
      <c r="F259" s="68">
        <f t="shared" si="3"/>
        <v>0</v>
      </c>
      <c r="G259" s="89" t="s">
        <v>196</v>
      </c>
    </row>
    <row r="260" spans="1:9" s="89" customFormat="1" hidden="1">
      <c r="A260" s="351"/>
      <c r="B260" s="87"/>
      <c r="C260" s="87"/>
      <c r="D260" s="205"/>
      <c r="E260" s="87"/>
      <c r="F260" s="68">
        <f t="shared" si="3"/>
        <v>0</v>
      </c>
      <c r="G260" s="89" t="s">
        <v>196</v>
      </c>
    </row>
    <row r="261" spans="1:9" s="89" customFormat="1" hidden="1">
      <c r="A261" s="351"/>
      <c r="B261" s="87"/>
      <c r="C261" s="87"/>
      <c r="D261" s="205"/>
      <c r="E261" s="87"/>
      <c r="F261" s="68">
        <f t="shared" si="3"/>
        <v>0</v>
      </c>
      <c r="G261" s="89" t="s">
        <v>196</v>
      </c>
    </row>
    <row r="262" spans="1:9" s="89" customFormat="1" hidden="1">
      <c r="A262" s="351"/>
      <c r="B262" s="87"/>
      <c r="C262" s="87"/>
      <c r="D262" s="205"/>
      <c r="E262" s="87"/>
      <c r="F262" s="68">
        <f t="shared" si="3"/>
        <v>0</v>
      </c>
      <c r="G262" s="89" t="s">
        <v>196</v>
      </c>
    </row>
    <row r="263" spans="1:9" s="89" customFormat="1" hidden="1">
      <c r="A263" s="351"/>
      <c r="B263" s="87"/>
      <c r="C263" s="87"/>
      <c r="D263" s="205"/>
      <c r="E263" s="87"/>
      <c r="F263" s="68">
        <f t="shared" si="3"/>
        <v>0</v>
      </c>
      <c r="G263" s="89" t="s">
        <v>196</v>
      </c>
    </row>
    <row r="264" spans="1:9" s="89" customFormat="1" hidden="1">
      <c r="A264" s="351"/>
      <c r="B264" s="87"/>
      <c r="C264" s="87"/>
      <c r="D264" s="205"/>
      <c r="E264" s="87"/>
      <c r="F264" s="68">
        <f t="shared" si="3"/>
        <v>0</v>
      </c>
      <c r="G264" s="89" t="s">
        <v>196</v>
      </c>
    </row>
    <row r="265" spans="1:9" s="89" customFormat="1" hidden="1">
      <c r="A265" s="351"/>
      <c r="B265" s="87"/>
      <c r="C265" s="87"/>
      <c r="D265" s="205"/>
      <c r="E265" s="87"/>
      <c r="F265" s="68">
        <f t="shared" si="3"/>
        <v>0</v>
      </c>
      <c r="G265" s="89" t="s">
        <v>196</v>
      </c>
    </row>
    <row r="266" spans="1:9" s="89" customFormat="1" hidden="1">
      <c r="A266" s="351"/>
      <c r="B266" s="87"/>
      <c r="C266" s="87"/>
      <c r="D266" s="205"/>
      <c r="E266" s="87"/>
      <c r="F266" s="68">
        <f t="shared" si="3"/>
        <v>0</v>
      </c>
      <c r="G266" s="89" t="s">
        <v>196</v>
      </c>
    </row>
    <row r="267" spans="1:9" s="89" customFormat="1">
      <c r="A267" s="351" t="s">
        <v>272</v>
      </c>
      <c r="B267" s="87">
        <v>3</v>
      </c>
      <c r="C267" s="87" t="s">
        <v>319</v>
      </c>
      <c r="D267" s="205">
        <f t="shared" ref="D267" ca="1" si="4">RAND()*400000</f>
        <v>4447.76600284702</v>
      </c>
      <c r="E267" s="87">
        <v>7</v>
      </c>
      <c r="F267" s="215">
        <f ca="1">ROUND(+B267*D267*E267,2)</f>
        <v>93403.09</v>
      </c>
      <c r="G267" s="89" t="s">
        <v>196</v>
      </c>
    </row>
    <row r="268" spans="1:9" s="89" customFormat="1">
      <c r="A268" s="351"/>
      <c r="B268" s="78"/>
      <c r="C268" s="78"/>
      <c r="D268" s="164"/>
      <c r="E268" s="169" t="s">
        <v>197</v>
      </c>
      <c r="F268" s="224">
        <f ca="1">ROUND(SUBTOTAL(109,F137:F267),2)</f>
        <v>8221413.7999999998</v>
      </c>
      <c r="G268" s="89" t="s">
        <v>196</v>
      </c>
      <c r="I268" s="349" t="s">
        <v>210</v>
      </c>
    </row>
    <row r="269" spans="1:9">
      <c r="F269" s="217"/>
      <c r="G269" s="89" t="s">
        <v>198</v>
      </c>
    </row>
    <row r="270" spans="1:9">
      <c r="C270" s="483" t="str">
        <f>"Total "&amp;B2</f>
        <v>Total GRANT EXCLUSIVE LINE ITEM</v>
      </c>
      <c r="D270" s="483"/>
      <c r="E270" s="483"/>
      <c r="F270" s="68">
        <f ca="1">+F268+F136</f>
        <v>28542161.900000002</v>
      </c>
      <c r="G270" s="89" t="s">
        <v>198</v>
      </c>
      <c r="I270" s="121" t="s">
        <v>200</v>
      </c>
    </row>
    <row r="271" spans="1:9" s="89" customFormat="1">
      <c r="A271" s="182"/>
      <c r="B271" s="78"/>
      <c r="C271" s="78"/>
      <c r="D271" s="78"/>
      <c r="E271" s="78"/>
      <c r="F271" s="110"/>
      <c r="G271" s="89" t="s">
        <v>198</v>
      </c>
    </row>
    <row r="272" spans="1:9" s="89" customFormat="1">
      <c r="A272" s="185" t="str">
        <f>B2&amp;" Narrative (State):"</f>
        <v>GRANT EXCLUSIVE LINE ITEM Narrative (State):</v>
      </c>
      <c r="B272" s="95"/>
      <c r="C272" s="95"/>
      <c r="D272" s="95"/>
      <c r="E272" s="95"/>
      <c r="F272" s="96"/>
      <c r="G272" s="89" t="s">
        <v>193</v>
      </c>
      <c r="I272" s="122" t="s">
        <v>202</v>
      </c>
    </row>
    <row r="273" spans="1:17" s="89" customFormat="1" ht="45" customHeight="1">
      <c r="A273" s="477" t="s">
        <v>322</v>
      </c>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GRANT EXCLUSIVE LINE ITEM Narrative (Non-State) i.e. Match or Other Funding</v>
      </c>
      <c r="B275" s="99"/>
      <c r="C275" s="99"/>
      <c r="D275" s="99"/>
      <c r="E275" s="99"/>
      <c r="F275" s="100"/>
      <c r="G275" s="89" t="s">
        <v>196</v>
      </c>
      <c r="I275" s="122" t="s">
        <v>202</v>
      </c>
    </row>
    <row r="276" spans="1:17" s="89" customFormat="1" ht="45" customHeight="1">
      <c r="A276" s="477" t="s">
        <v>323</v>
      </c>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SbuehWaB1GejHf6DVmGgBsrKf1MBTEWDbcV+0koDQvGtPfcuTc8TelCumjijSY8ttOWWY96E0eSZZF/Al91X3Q==" saltValue="ZrgJ6NxwK9vst34/AbCH6g==" spinCount="100000" sheet="1" formatCells="0" formatRows="0" insertRows="0" deleteRows="0" sort="0" autoFilter="0"/>
  <autoFilter ref="G1:G278" xr:uid="{00000000-0001-0000-1500-000000000000}"/>
  <mergeCells count="8">
    <mergeCell ref="A276:F276"/>
    <mergeCell ref="I276:Q276"/>
    <mergeCell ref="A1:E1"/>
    <mergeCell ref="B2:F2"/>
    <mergeCell ref="A3:F3"/>
    <mergeCell ref="C270:E270"/>
    <mergeCell ref="A273:F273"/>
    <mergeCell ref="I273:Q273"/>
  </mergeCells>
  <printOptions horizontalCentered="1"/>
  <pageMargins left="0.25" right="0.25" top="0.25" bottom="0.5" header="0.3" footer="0.3"/>
  <pageSetup fitToHeight="0" orientation="landscape" blackAndWhite="1" r:id="rId1"/>
  <headerFooter>
    <oddFooter>&amp;L&amp;F</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44B2E4-0AD9-4763-88E2-48927FEBEB64}">
  <sheetPr>
    <pageSetUpPr fitToPage="1"/>
  </sheetPr>
  <dimension ref="A1:Q278"/>
  <sheetViews>
    <sheetView zoomScaleNormal="100" zoomScaleSheetLayoutView="100" workbookViewId="0">
      <selection activeCell="A2" sqref="A2:XFD3"/>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t="s">
        <v>327</v>
      </c>
      <c r="B2" s="501" t="s">
        <v>318</v>
      </c>
      <c r="C2" s="501"/>
      <c r="D2" s="501"/>
      <c r="E2" s="501"/>
      <c r="F2" s="501"/>
      <c r="G2" s="45"/>
    </row>
    <row r="3" spans="1:9" ht="42" customHeight="1">
      <c r="A3" s="431" t="s">
        <v>311</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t="s">
        <v>279</v>
      </c>
      <c r="B6" s="87">
        <v>3</v>
      </c>
      <c r="C6" s="87" t="s">
        <v>319</v>
      </c>
      <c r="D6" s="205">
        <f ca="1">RAND()*400000</f>
        <v>98483.879356024234</v>
      </c>
      <c r="E6" s="87">
        <v>7</v>
      </c>
      <c r="F6" s="68">
        <f t="shared" ref="F6:F134" ca="1" si="0">ROUND(+B6*D6*E6,2)</f>
        <v>2068161.47</v>
      </c>
      <c r="G6" s="89" t="s">
        <v>193</v>
      </c>
    </row>
    <row r="7" spans="1:9" s="89" customFormat="1">
      <c r="A7" s="351" t="s">
        <v>320</v>
      </c>
      <c r="B7" s="87">
        <v>3</v>
      </c>
      <c r="C7" s="87" t="s">
        <v>319</v>
      </c>
      <c r="D7" s="205">
        <f t="shared" ref="D7:D8" ca="1" si="1">RAND()*400000</f>
        <v>81952.229621390681</v>
      </c>
      <c r="E7" s="87">
        <v>7</v>
      </c>
      <c r="F7" s="68">
        <f t="shared" ca="1" si="0"/>
        <v>1720996.82</v>
      </c>
      <c r="G7" s="89" t="s">
        <v>193</v>
      </c>
    </row>
    <row r="8" spans="1:9" s="89" customFormat="1">
      <c r="A8" s="351" t="s">
        <v>321</v>
      </c>
      <c r="B8" s="87">
        <v>3</v>
      </c>
      <c r="C8" s="87" t="s">
        <v>319</v>
      </c>
      <c r="D8" s="205">
        <f t="shared" ca="1" si="1"/>
        <v>367597.92024558014</v>
      </c>
      <c r="E8" s="87">
        <v>7</v>
      </c>
      <c r="F8" s="68">
        <f t="shared" ca="1" si="0"/>
        <v>7719556.3300000001</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si="0"/>
        <v>0</v>
      </c>
      <c r="G39" s="89" t="s">
        <v>193</v>
      </c>
    </row>
    <row r="40" spans="1:7" s="89" customFormat="1" hidden="1">
      <c r="A40" s="351"/>
      <c r="B40" s="87"/>
      <c r="C40" s="87"/>
      <c r="D40" s="205"/>
      <c r="E40" s="87"/>
      <c r="F40" s="68">
        <f t="shared" si="0"/>
        <v>0</v>
      </c>
      <c r="G40" s="89" t="s">
        <v>193</v>
      </c>
    </row>
    <row r="41" spans="1:7" s="89" customFormat="1" hidden="1">
      <c r="A41" s="351"/>
      <c r="B41" s="87"/>
      <c r="C41" s="87"/>
      <c r="D41" s="205"/>
      <c r="E41" s="87"/>
      <c r="F41" s="68">
        <f t="shared" si="0"/>
        <v>0</v>
      </c>
      <c r="G41" s="89" t="s">
        <v>193</v>
      </c>
    </row>
    <row r="42" spans="1:7" s="89" customFormat="1" hidden="1">
      <c r="A42" s="351"/>
      <c r="B42" s="87"/>
      <c r="C42" s="87"/>
      <c r="D42" s="205"/>
      <c r="E42" s="87"/>
      <c r="F42" s="68">
        <f t="shared" si="0"/>
        <v>0</v>
      </c>
      <c r="G42" s="89" t="s">
        <v>193</v>
      </c>
    </row>
    <row r="43" spans="1:7" s="89" customFormat="1" hidden="1">
      <c r="A43" s="351"/>
      <c r="B43" s="87"/>
      <c r="C43" s="87"/>
      <c r="D43" s="205"/>
      <c r="E43" s="87"/>
      <c r="F43" s="68">
        <f t="shared" si="0"/>
        <v>0</v>
      </c>
      <c r="G43" s="89" t="s">
        <v>193</v>
      </c>
    </row>
    <row r="44" spans="1:7" s="89" customFormat="1" hidden="1">
      <c r="A44" s="351"/>
      <c r="B44" s="87"/>
      <c r="C44" s="87"/>
      <c r="D44" s="205"/>
      <c r="E44" s="87"/>
      <c r="F44" s="68">
        <f t="shared" si="0"/>
        <v>0</v>
      </c>
      <c r="G44" s="89" t="s">
        <v>193</v>
      </c>
    </row>
    <row r="45" spans="1:7" s="89" customFormat="1" hidden="1">
      <c r="A45" s="351"/>
      <c r="B45" s="87"/>
      <c r="C45" s="87"/>
      <c r="D45" s="205"/>
      <c r="E45" s="87"/>
      <c r="F45" s="68">
        <f t="shared" si="0"/>
        <v>0</v>
      </c>
      <c r="G45" s="89" t="s">
        <v>193</v>
      </c>
    </row>
    <row r="46" spans="1:7" s="89" customFormat="1" hidden="1">
      <c r="A46" s="351"/>
      <c r="B46" s="87"/>
      <c r="C46" s="87"/>
      <c r="D46" s="205"/>
      <c r="E46" s="87"/>
      <c r="F46" s="68">
        <f t="shared" si="0"/>
        <v>0</v>
      </c>
      <c r="G46" s="89" t="s">
        <v>193</v>
      </c>
    </row>
    <row r="47" spans="1:7" s="89" customFormat="1" hidden="1">
      <c r="A47" s="351"/>
      <c r="B47" s="87"/>
      <c r="C47" s="87"/>
      <c r="D47" s="205"/>
      <c r="E47" s="87"/>
      <c r="F47" s="68">
        <f t="shared" si="0"/>
        <v>0</v>
      </c>
      <c r="G47" s="89" t="s">
        <v>193</v>
      </c>
    </row>
    <row r="48" spans="1:7" s="89" customFormat="1" hidden="1">
      <c r="A48" s="351"/>
      <c r="B48" s="87"/>
      <c r="C48" s="87"/>
      <c r="D48" s="205"/>
      <c r="E48" s="87"/>
      <c r="F48" s="68">
        <f t="shared" si="0"/>
        <v>0</v>
      </c>
      <c r="G48" s="89" t="s">
        <v>193</v>
      </c>
    </row>
    <row r="49" spans="1:7" s="89" customFormat="1" hidden="1">
      <c r="A49" s="351"/>
      <c r="B49" s="87"/>
      <c r="C49" s="87"/>
      <c r="D49" s="205"/>
      <c r="E49" s="87"/>
      <c r="F49" s="68">
        <f t="shared" si="0"/>
        <v>0</v>
      </c>
      <c r="G49" s="89" t="s">
        <v>193</v>
      </c>
    </row>
    <row r="50" spans="1:7" s="89" customFormat="1" hidden="1">
      <c r="A50" s="351"/>
      <c r="B50" s="87"/>
      <c r="C50" s="87"/>
      <c r="D50" s="205"/>
      <c r="E50" s="87"/>
      <c r="F50" s="68">
        <f t="shared" si="0"/>
        <v>0</v>
      </c>
      <c r="G50" s="89" t="s">
        <v>193</v>
      </c>
    </row>
    <row r="51" spans="1:7" s="89" customFormat="1" hidden="1">
      <c r="A51" s="351"/>
      <c r="B51" s="87"/>
      <c r="C51" s="87"/>
      <c r="D51" s="205"/>
      <c r="E51" s="87"/>
      <c r="F51" s="68">
        <f t="shared" si="0"/>
        <v>0</v>
      </c>
      <c r="G51" s="89" t="s">
        <v>193</v>
      </c>
    </row>
    <row r="52" spans="1:7" s="89" customFormat="1" hidden="1">
      <c r="A52" s="351"/>
      <c r="B52" s="87"/>
      <c r="C52" s="87"/>
      <c r="D52" s="205"/>
      <c r="E52" s="87"/>
      <c r="F52" s="68">
        <f t="shared" si="0"/>
        <v>0</v>
      </c>
      <c r="G52" s="89" t="s">
        <v>193</v>
      </c>
    </row>
    <row r="53" spans="1:7" s="89" customFormat="1" hidden="1">
      <c r="A53" s="351"/>
      <c r="B53" s="87"/>
      <c r="C53" s="87"/>
      <c r="D53" s="205"/>
      <c r="E53" s="87"/>
      <c r="F53" s="68">
        <f t="shared" si="0"/>
        <v>0</v>
      </c>
      <c r="G53" s="89" t="s">
        <v>193</v>
      </c>
    </row>
    <row r="54" spans="1:7" s="89" customFormat="1" hidden="1">
      <c r="A54" s="351"/>
      <c r="B54" s="87"/>
      <c r="C54" s="87"/>
      <c r="D54" s="205"/>
      <c r="E54" s="87"/>
      <c r="F54" s="68">
        <f t="shared" si="0"/>
        <v>0</v>
      </c>
      <c r="G54" s="89" t="s">
        <v>193</v>
      </c>
    </row>
    <row r="55" spans="1:7" s="89" customFormat="1" hidden="1">
      <c r="A55" s="351"/>
      <c r="B55" s="87"/>
      <c r="C55" s="87"/>
      <c r="D55" s="205"/>
      <c r="E55" s="87"/>
      <c r="F55" s="68">
        <f t="shared" si="0"/>
        <v>0</v>
      </c>
      <c r="G55" s="89" t="s">
        <v>193</v>
      </c>
    </row>
    <row r="56" spans="1:7" s="89" customFormat="1" hidden="1">
      <c r="A56" s="351"/>
      <c r="B56" s="87"/>
      <c r="C56" s="87"/>
      <c r="D56" s="205"/>
      <c r="E56" s="87"/>
      <c r="F56" s="68">
        <f t="shared" si="0"/>
        <v>0</v>
      </c>
      <c r="G56" s="89" t="s">
        <v>193</v>
      </c>
    </row>
    <row r="57" spans="1:7" s="89" customFormat="1" hidden="1">
      <c r="A57" s="351"/>
      <c r="B57" s="87"/>
      <c r="C57" s="87"/>
      <c r="D57" s="205"/>
      <c r="E57" s="87"/>
      <c r="F57" s="68">
        <f t="shared" si="0"/>
        <v>0</v>
      </c>
      <c r="G57" s="89" t="s">
        <v>193</v>
      </c>
    </row>
    <row r="58" spans="1:7" s="89" customFormat="1" hidden="1">
      <c r="A58" s="351"/>
      <c r="B58" s="87"/>
      <c r="C58" s="87"/>
      <c r="D58" s="205"/>
      <c r="E58" s="87"/>
      <c r="F58" s="68">
        <f t="shared" si="0"/>
        <v>0</v>
      </c>
      <c r="G58" s="89" t="s">
        <v>193</v>
      </c>
    </row>
    <row r="59" spans="1:7" s="89" customFormat="1" hidden="1">
      <c r="A59" s="351"/>
      <c r="B59" s="87"/>
      <c r="C59" s="87"/>
      <c r="D59" s="205"/>
      <c r="E59" s="87"/>
      <c r="F59" s="68">
        <f t="shared" si="0"/>
        <v>0</v>
      </c>
      <c r="G59" s="89" t="s">
        <v>193</v>
      </c>
    </row>
    <row r="60" spans="1:7" s="89" customFormat="1" hidden="1">
      <c r="A60" s="351"/>
      <c r="B60" s="87"/>
      <c r="C60" s="87"/>
      <c r="D60" s="205"/>
      <c r="E60" s="87"/>
      <c r="F60" s="68">
        <f t="shared" si="0"/>
        <v>0</v>
      </c>
      <c r="G60" s="89" t="s">
        <v>193</v>
      </c>
    </row>
    <row r="61" spans="1:7" s="89" customFormat="1" hidden="1">
      <c r="A61" s="351"/>
      <c r="B61" s="87"/>
      <c r="C61" s="87"/>
      <c r="D61" s="205"/>
      <c r="E61" s="87"/>
      <c r="F61" s="68">
        <f t="shared" si="0"/>
        <v>0</v>
      </c>
      <c r="G61" s="89" t="s">
        <v>193</v>
      </c>
    </row>
    <row r="62" spans="1:7" s="89" customFormat="1" hidden="1">
      <c r="A62" s="351"/>
      <c r="B62" s="87"/>
      <c r="C62" s="87"/>
      <c r="D62" s="205"/>
      <c r="E62" s="87"/>
      <c r="F62" s="68">
        <f t="shared" si="0"/>
        <v>0</v>
      </c>
      <c r="G62" s="89" t="s">
        <v>193</v>
      </c>
    </row>
    <row r="63" spans="1:7" s="89" customFormat="1" hidden="1">
      <c r="A63" s="351"/>
      <c r="B63" s="87"/>
      <c r="C63" s="87"/>
      <c r="D63" s="205"/>
      <c r="E63" s="87"/>
      <c r="F63" s="68">
        <f t="shared" si="0"/>
        <v>0</v>
      </c>
      <c r="G63" s="89" t="s">
        <v>193</v>
      </c>
    </row>
    <row r="64" spans="1:7" s="89" customFormat="1" hidden="1">
      <c r="A64" s="351"/>
      <c r="B64" s="87"/>
      <c r="C64" s="87"/>
      <c r="D64" s="205"/>
      <c r="E64" s="87"/>
      <c r="F64" s="68">
        <f t="shared" si="0"/>
        <v>0</v>
      </c>
      <c r="G64" s="89" t="s">
        <v>193</v>
      </c>
    </row>
    <row r="65" spans="1:7" s="89" customFormat="1" hidden="1">
      <c r="A65" s="351"/>
      <c r="B65" s="87"/>
      <c r="C65" s="87"/>
      <c r="D65" s="205"/>
      <c r="E65" s="87"/>
      <c r="F65" s="68">
        <f t="shared" si="0"/>
        <v>0</v>
      </c>
      <c r="G65" s="89" t="s">
        <v>193</v>
      </c>
    </row>
    <row r="66" spans="1:7" s="89" customFormat="1" hidden="1">
      <c r="A66" s="351"/>
      <c r="B66" s="87"/>
      <c r="C66" s="87"/>
      <c r="D66" s="205"/>
      <c r="E66" s="87"/>
      <c r="F66" s="68">
        <f t="shared" si="0"/>
        <v>0</v>
      </c>
      <c r="G66" s="89" t="s">
        <v>193</v>
      </c>
    </row>
    <row r="67" spans="1:7" s="89" customFormat="1" hidden="1">
      <c r="A67" s="351"/>
      <c r="B67" s="87"/>
      <c r="C67" s="87"/>
      <c r="D67" s="205"/>
      <c r="E67" s="87"/>
      <c r="F67" s="68">
        <f t="shared" si="0"/>
        <v>0</v>
      </c>
      <c r="G67" s="89" t="s">
        <v>193</v>
      </c>
    </row>
    <row r="68" spans="1:7" s="89" customFormat="1" hidden="1">
      <c r="A68" s="351"/>
      <c r="B68" s="87"/>
      <c r="C68" s="87"/>
      <c r="D68" s="205"/>
      <c r="E68" s="87"/>
      <c r="F68" s="68">
        <f t="shared" si="0"/>
        <v>0</v>
      </c>
      <c r="G68" s="89" t="s">
        <v>193</v>
      </c>
    </row>
    <row r="69" spans="1:7" s="89" customFormat="1" hidden="1">
      <c r="A69" s="351"/>
      <c r="B69" s="87"/>
      <c r="C69" s="87"/>
      <c r="D69" s="205"/>
      <c r="E69" s="87"/>
      <c r="F69" s="68">
        <f t="shared" si="0"/>
        <v>0</v>
      </c>
      <c r="G69" s="89" t="s">
        <v>193</v>
      </c>
    </row>
    <row r="70" spans="1:7" s="89" customFormat="1" hidden="1">
      <c r="A70" s="351"/>
      <c r="B70" s="87"/>
      <c r="C70" s="87"/>
      <c r="D70" s="205"/>
      <c r="E70" s="87"/>
      <c r="F70" s="68">
        <f t="shared" si="0"/>
        <v>0</v>
      </c>
      <c r="G70" s="89" t="s">
        <v>193</v>
      </c>
    </row>
    <row r="71" spans="1:7" s="89" customFormat="1" hidden="1">
      <c r="A71" s="351"/>
      <c r="B71" s="87"/>
      <c r="C71" s="87"/>
      <c r="D71" s="205"/>
      <c r="E71" s="87"/>
      <c r="F71" s="68">
        <f t="shared" si="0"/>
        <v>0</v>
      </c>
      <c r="G71" s="89" t="s">
        <v>193</v>
      </c>
    </row>
    <row r="72" spans="1:7" s="89" customFormat="1" hidden="1">
      <c r="A72" s="351"/>
      <c r="B72" s="87"/>
      <c r="C72" s="87"/>
      <c r="D72" s="205"/>
      <c r="E72" s="87"/>
      <c r="F72" s="68">
        <f t="shared" si="0"/>
        <v>0</v>
      </c>
      <c r="G72" s="89" t="s">
        <v>193</v>
      </c>
    </row>
    <row r="73" spans="1:7" s="89" customFormat="1" hidden="1">
      <c r="A73" s="351"/>
      <c r="B73" s="87"/>
      <c r="C73" s="87"/>
      <c r="D73" s="205"/>
      <c r="E73" s="87"/>
      <c r="F73" s="68">
        <f t="shared" si="0"/>
        <v>0</v>
      </c>
      <c r="G73" s="89" t="s">
        <v>193</v>
      </c>
    </row>
    <row r="74" spans="1:7" s="89" customFormat="1" hidden="1">
      <c r="A74" s="351"/>
      <c r="B74" s="87"/>
      <c r="C74" s="87"/>
      <c r="D74" s="205"/>
      <c r="E74" s="87"/>
      <c r="F74" s="68">
        <f t="shared" si="0"/>
        <v>0</v>
      </c>
      <c r="G74" s="89" t="s">
        <v>193</v>
      </c>
    </row>
    <row r="75" spans="1:7" s="89" customFormat="1" hidden="1">
      <c r="A75" s="351"/>
      <c r="B75" s="87"/>
      <c r="C75" s="87"/>
      <c r="D75" s="205"/>
      <c r="E75" s="87"/>
      <c r="F75" s="68">
        <f t="shared" si="0"/>
        <v>0</v>
      </c>
      <c r="G75" s="89" t="s">
        <v>193</v>
      </c>
    </row>
    <row r="76" spans="1:7" s="89" customFormat="1" hidden="1">
      <c r="A76" s="351"/>
      <c r="B76" s="87"/>
      <c r="C76" s="87"/>
      <c r="D76" s="205"/>
      <c r="E76" s="87"/>
      <c r="F76" s="68">
        <f t="shared" si="0"/>
        <v>0</v>
      </c>
      <c r="G76" s="89" t="s">
        <v>193</v>
      </c>
    </row>
    <row r="77" spans="1:7" s="89" customFormat="1" hidden="1">
      <c r="A77" s="351"/>
      <c r="B77" s="87"/>
      <c r="C77" s="87"/>
      <c r="D77" s="205"/>
      <c r="E77" s="87"/>
      <c r="F77" s="68">
        <f t="shared" si="0"/>
        <v>0</v>
      </c>
      <c r="G77" s="89" t="s">
        <v>193</v>
      </c>
    </row>
    <row r="78" spans="1:7" s="89" customFormat="1" hidden="1">
      <c r="A78" s="351"/>
      <c r="B78" s="87"/>
      <c r="C78" s="87"/>
      <c r="D78" s="205"/>
      <c r="E78" s="87"/>
      <c r="F78" s="68">
        <f t="shared" si="0"/>
        <v>0</v>
      </c>
      <c r="G78" s="89" t="s">
        <v>193</v>
      </c>
    </row>
    <row r="79" spans="1:7" s="89" customFormat="1" hidden="1">
      <c r="A79" s="351"/>
      <c r="B79" s="87"/>
      <c r="C79" s="87"/>
      <c r="D79" s="205"/>
      <c r="E79" s="87"/>
      <c r="F79" s="68">
        <f t="shared" si="0"/>
        <v>0</v>
      </c>
      <c r="G79" s="89" t="s">
        <v>193</v>
      </c>
    </row>
    <row r="80" spans="1:7" s="89" customFormat="1" hidden="1">
      <c r="A80" s="351"/>
      <c r="B80" s="87"/>
      <c r="C80" s="87"/>
      <c r="D80" s="205"/>
      <c r="E80" s="87"/>
      <c r="F80" s="68">
        <f t="shared" si="0"/>
        <v>0</v>
      </c>
      <c r="G80" s="89" t="s">
        <v>193</v>
      </c>
    </row>
    <row r="81" spans="1:7" s="89" customFormat="1" hidden="1">
      <c r="A81" s="351"/>
      <c r="B81" s="87"/>
      <c r="C81" s="87"/>
      <c r="D81" s="205"/>
      <c r="E81" s="87"/>
      <c r="F81" s="68">
        <f t="shared" si="0"/>
        <v>0</v>
      </c>
      <c r="G81" s="89" t="s">
        <v>193</v>
      </c>
    </row>
    <row r="82" spans="1:7" s="89" customFormat="1" hidden="1">
      <c r="A82" s="351"/>
      <c r="B82" s="87"/>
      <c r="C82" s="87"/>
      <c r="D82" s="205"/>
      <c r="E82" s="87"/>
      <c r="F82" s="68">
        <f t="shared" si="0"/>
        <v>0</v>
      </c>
      <c r="G82" s="89" t="s">
        <v>193</v>
      </c>
    </row>
    <row r="83" spans="1:7" s="89" customFormat="1" hidden="1">
      <c r="A83" s="351"/>
      <c r="B83" s="87"/>
      <c r="C83" s="87"/>
      <c r="D83" s="205"/>
      <c r="E83" s="87"/>
      <c r="F83" s="68">
        <f t="shared" si="0"/>
        <v>0</v>
      </c>
      <c r="G83" s="89" t="s">
        <v>193</v>
      </c>
    </row>
    <row r="84" spans="1:7" s="89" customFormat="1" hidden="1">
      <c r="A84" s="351"/>
      <c r="B84" s="87"/>
      <c r="C84" s="87"/>
      <c r="D84" s="205"/>
      <c r="E84" s="87"/>
      <c r="F84" s="68">
        <f t="shared" si="0"/>
        <v>0</v>
      </c>
      <c r="G84" s="89" t="s">
        <v>193</v>
      </c>
    </row>
    <row r="85" spans="1:7" s="89" customFormat="1" hidden="1">
      <c r="A85" s="351"/>
      <c r="B85" s="87"/>
      <c r="C85" s="87"/>
      <c r="D85" s="205"/>
      <c r="E85" s="87"/>
      <c r="F85" s="68">
        <f t="shared" si="0"/>
        <v>0</v>
      </c>
      <c r="G85" s="89" t="s">
        <v>193</v>
      </c>
    </row>
    <row r="86" spans="1:7" s="89" customFormat="1" hidden="1">
      <c r="A86" s="351"/>
      <c r="B86" s="87"/>
      <c r="C86" s="87"/>
      <c r="D86" s="205"/>
      <c r="E86" s="87"/>
      <c r="F86" s="68">
        <f t="shared" si="0"/>
        <v>0</v>
      </c>
      <c r="G86" s="89" t="s">
        <v>193</v>
      </c>
    </row>
    <row r="87" spans="1:7" s="89" customFormat="1" hidden="1">
      <c r="A87" s="351"/>
      <c r="B87" s="87"/>
      <c r="C87" s="87"/>
      <c r="D87" s="205"/>
      <c r="E87" s="87"/>
      <c r="F87" s="68">
        <f t="shared" si="0"/>
        <v>0</v>
      </c>
      <c r="G87" s="89" t="s">
        <v>193</v>
      </c>
    </row>
    <row r="88" spans="1:7" s="89" customFormat="1" hidden="1">
      <c r="A88" s="351"/>
      <c r="B88" s="87"/>
      <c r="C88" s="87"/>
      <c r="D88" s="205"/>
      <c r="E88" s="87"/>
      <c r="F88" s="68">
        <f t="shared" si="0"/>
        <v>0</v>
      </c>
      <c r="G88" s="89" t="s">
        <v>193</v>
      </c>
    </row>
    <row r="89" spans="1:7" s="89" customFormat="1" hidden="1">
      <c r="A89" s="351"/>
      <c r="B89" s="87"/>
      <c r="C89" s="87"/>
      <c r="D89" s="205"/>
      <c r="E89" s="87"/>
      <c r="F89" s="68">
        <f t="shared" si="0"/>
        <v>0</v>
      </c>
      <c r="G89" s="89" t="s">
        <v>193</v>
      </c>
    </row>
    <row r="90" spans="1:7" s="89" customFormat="1" hidden="1">
      <c r="A90" s="351"/>
      <c r="B90" s="87"/>
      <c r="C90" s="87"/>
      <c r="D90" s="205"/>
      <c r="E90" s="87"/>
      <c r="F90" s="68">
        <f t="shared" si="0"/>
        <v>0</v>
      </c>
      <c r="G90" s="89" t="s">
        <v>193</v>
      </c>
    </row>
    <row r="91" spans="1:7" s="89" customFormat="1" hidden="1">
      <c r="A91" s="351"/>
      <c r="B91" s="87"/>
      <c r="C91" s="87"/>
      <c r="D91" s="205"/>
      <c r="E91" s="87"/>
      <c r="F91" s="68">
        <f t="shared" si="0"/>
        <v>0</v>
      </c>
      <c r="G91" s="89" t="s">
        <v>193</v>
      </c>
    </row>
    <row r="92" spans="1:7" s="89" customFormat="1" hidden="1">
      <c r="A92" s="351"/>
      <c r="B92" s="87"/>
      <c r="C92" s="87"/>
      <c r="D92" s="205"/>
      <c r="E92" s="87"/>
      <c r="F92" s="68">
        <f t="shared" si="0"/>
        <v>0</v>
      </c>
      <c r="G92" s="89" t="s">
        <v>193</v>
      </c>
    </row>
    <row r="93" spans="1:7" s="89" customFormat="1" hidden="1">
      <c r="A93" s="351"/>
      <c r="B93" s="87"/>
      <c r="C93" s="87"/>
      <c r="D93" s="205"/>
      <c r="E93" s="87"/>
      <c r="F93" s="68">
        <f t="shared" si="0"/>
        <v>0</v>
      </c>
      <c r="G93" s="89" t="s">
        <v>193</v>
      </c>
    </row>
    <row r="94" spans="1:7" s="89" customFormat="1" hidden="1">
      <c r="A94" s="351"/>
      <c r="B94" s="87"/>
      <c r="C94" s="87"/>
      <c r="D94" s="205"/>
      <c r="E94" s="87"/>
      <c r="F94" s="68">
        <f t="shared" si="0"/>
        <v>0</v>
      </c>
      <c r="G94" s="89" t="s">
        <v>193</v>
      </c>
    </row>
    <row r="95" spans="1:7" s="89" customFormat="1" hidden="1">
      <c r="A95" s="351"/>
      <c r="B95" s="87"/>
      <c r="C95" s="87"/>
      <c r="D95" s="205"/>
      <c r="E95" s="87"/>
      <c r="F95" s="68">
        <f t="shared" si="0"/>
        <v>0</v>
      </c>
      <c r="G95" s="89" t="s">
        <v>193</v>
      </c>
    </row>
    <row r="96" spans="1:7" s="89" customFormat="1" hidden="1">
      <c r="A96" s="351"/>
      <c r="B96" s="87"/>
      <c r="C96" s="87"/>
      <c r="D96" s="205"/>
      <c r="E96" s="87"/>
      <c r="F96" s="68">
        <f t="shared" si="0"/>
        <v>0</v>
      </c>
      <c r="G96" s="89" t="s">
        <v>193</v>
      </c>
    </row>
    <row r="97" spans="1:7" s="89" customFormat="1" hidden="1">
      <c r="A97" s="351"/>
      <c r="B97" s="87"/>
      <c r="C97" s="87"/>
      <c r="D97" s="205"/>
      <c r="E97" s="87"/>
      <c r="F97" s="68">
        <f t="shared" si="0"/>
        <v>0</v>
      </c>
      <c r="G97" s="89" t="s">
        <v>193</v>
      </c>
    </row>
    <row r="98" spans="1:7" s="89" customFormat="1" hidden="1">
      <c r="A98" s="351"/>
      <c r="B98" s="87"/>
      <c r="C98" s="87"/>
      <c r="D98" s="205"/>
      <c r="E98" s="87"/>
      <c r="F98" s="68">
        <f t="shared" si="0"/>
        <v>0</v>
      </c>
      <c r="G98" s="89" t="s">
        <v>193</v>
      </c>
    </row>
    <row r="99" spans="1:7" s="89" customFormat="1" hidden="1">
      <c r="A99" s="351"/>
      <c r="B99" s="87"/>
      <c r="C99" s="87"/>
      <c r="D99" s="205"/>
      <c r="E99" s="87"/>
      <c r="F99" s="68">
        <f t="shared" si="0"/>
        <v>0</v>
      </c>
      <c r="G99" s="89" t="s">
        <v>193</v>
      </c>
    </row>
    <row r="100" spans="1:7" s="89" customFormat="1" hidden="1">
      <c r="A100" s="351"/>
      <c r="B100" s="87"/>
      <c r="C100" s="87"/>
      <c r="D100" s="205"/>
      <c r="E100" s="87"/>
      <c r="F100" s="68">
        <f t="shared" si="0"/>
        <v>0</v>
      </c>
      <c r="G100" s="89" t="s">
        <v>193</v>
      </c>
    </row>
    <row r="101" spans="1:7" s="89" customFormat="1" hidden="1">
      <c r="A101" s="351"/>
      <c r="B101" s="87"/>
      <c r="C101" s="87"/>
      <c r="D101" s="205"/>
      <c r="E101" s="87"/>
      <c r="F101" s="68">
        <f t="shared" si="0"/>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si="0"/>
        <v>0</v>
      </c>
      <c r="G111" s="89" t="s">
        <v>193</v>
      </c>
    </row>
    <row r="112" spans="1:7" s="89" customFormat="1" hidden="1">
      <c r="A112" s="351"/>
      <c r="B112" s="87"/>
      <c r="C112" s="87"/>
      <c r="D112" s="205"/>
      <c r="E112" s="87"/>
      <c r="F112" s="68">
        <f t="shared" si="0"/>
        <v>0</v>
      </c>
      <c r="G112" s="89" t="s">
        <v>193</v>
      </c>
    </row>
    <row r="113" spans="1:7" s="89" customFormat="1" hidden="1">
      <c r="A113" s="351"/>
      <c r="B113" s="87"/>
      <c r="C113" s="87"/>
      <c r="D113" s="205"/>
      <c r="E113" s="87"/>
      <c r="F113" s="68">
        <f t="shared" si="0"/>
        <v>0</v>
      </c>
      <c r="G113" s="89" t="s">
        <v>193</v>
      </c>
    </row>
    <row r="114" spans="1:7" s="89" customFormat="1" hidden="1">
      <c r="A114" s="351"/>
      <c r="B114" s="87"/>
      <c r="C114" s="87"/>
      <c r="D114" s="205"/>
      <c r="E114" s="87"/>
      <c r="F114" s="68">
        <f t="shared" si="0"/>
        <v>0</v>
      </c>
      <c r="G114" s="89" t="s">
        <v>193</v>
      </c>
    </row>
    <row r="115" spans="1:7" s="89" customFormat="1" hidden="1">
      <c r="A115" s="351"/>
      <c r="B115" s="87"/>
      <c r="C115" s="87"/>
      <c r="D115" s="205"/>
      <c r="E115" s="87"/>
      <c r="F115" s="68">
        <f t="shared" si="0"/>
        <v>0</v>
      </c>
      <c r="G115" s="89" t="s">
        <v>193</v>
      </c>
    </row>
    <row r="116" spans="1:7" s="89" customFormat="1" hidden="1">
      <c r="A116" s="351"/>
      <c r="B116" s="87"/>
      <c r="C116" s="87"/>
      <c r="D116" s="205"/>
      <c r="E116" s="87"/>
      <c r="F116" s="68">
        <f t="shared" si="0"/>
        <v>0</v>
      </c>
      <c r="G116" s="89" t="s">
        <v>193</v>
      </c>
    </row>
    <row r="117" spans="1:7" s="89" customFormat="1" hidden="1">
      <c r="A117" s="351"/>
      <c r="B117" s="87"/>
      <c r="C117" s="87"/>
      <c r="D117" s="205"/>
      <c r="E117" s="87"/>
      <c r="F117" s="68">
        <f t="shared" si="0"/>
        <v>0</v>
      </c>
      <c r="G117" s="89" t="s">
        <v>193</v>
      </c>
    </row>
    <row r="118" spans="1:7" s="89" customFormat="1" hidden="1">
      <c r="A118" s="351"/>
      <c r="B118" s="87"/>
      <c r="C118" s="87"/>
      <c r="D118" s="205"/>
      <c r="E118" s="87"/>
      <c r="F118" s="68">
        <f t="shared" si="0"/>
        <v>0</v>
      </c>
      <c r="G118" s="89" t="s">
        <v>193</v>
      </c>
    </row>
    <row r="119" spans="1:7" s="89" customFormat="1" hidden="1">
      <c r="A119" s="351"/>
      <c r="B119" s="87"/>
      <c r="C119" s="87"/>
      <c r="D119" s="205"/>
      <c r="E119" s="87"/>
      <c r="F119" s="68">
        <f t="shared" si="0"/>
        <v>0</v>
      </c>
      <c r="G119" s="89" t="s">
        <v>193</v>
      </c>
    </row>
    <row r="120" spans="1:7" s="89" customFormat="1" hidden="1">
      <c r="A120" s="351"/>
      <c r="B120" s="87"/>
      <c r="C120" s="87"/>
      <c r="D120" s="205"/>
      <c r="E120" s="87"/>
      <c r="F120" s="68">
        <f t="shared" si="0"/>
        <v>0</v>
      </c>
      <c r="G120" s="89" t="s">
        <v>193</v>
      </c>
    </row>
    <row r="121" spans="1:7" s="89" customFormat="1" hidden="1">
      <c r="A121" s="351"/>
      <c r="B121" s="87"/>
      <c r="C121" s="87"/>
      <c r="D121" s="205"/>
      <c r="E121" s="87"/>
      <c r="F121" s="68">
        <f t="shared" si="0"/>
        <v>0</v>
      </c>
      <c r="G121" s="89" t="s">
        <v>193</v>
      </c>
    </row>
    <row r="122" spans="1:7" s="89" customFormat="1" hidden="1">
      <c r="A122" s="351"/>
      <c r="B122" s="87"/>
      <c r="C122" s="87"/>
      <c r="D122" s="205"/>
      <c r="E122" s="87"/>
      <c r="F122" s="68">
        <f t="shared" si="0"/>
        <v>0</v>
      </c>
      <c r="G122" s="89" t="s">
        <v>193</v>
      </c>
    </row>
    <row r="123" spans="1:7" s="89" customFormat="1" hidden="1">
      <c r="A123" s="351"/>
      <c r="B123" s="87"/>
      <c r="C123" s="87"/>
      <c r="D123" s="205"/>
      <c r="E123" s="87"/>
      <c r="F123" s="68">
        <f t="shared" si="0"/>
        <v>0</v>
      </c>
      <c r="G123" s="89" t="s">
        <v>193</v>
      </c>
    </row>
    <row r="124" spans="1:7" s="89" customFormat="1" hidden="1">
      <c r="A124" s="351"/>
      <c r="B124" s="87"/>
      <c r="C124" s="87"/>
      <c r="D124" s="205"/>
      <c r="E124" s="87"/>
      <c r="F124" s="68">
        <f t="shared" si="0"/>
        <v>0</v>
      </c>
      <c r="G124" s="89" t="s">
        <v>193</v>
      </c>
    </row>
    <row r="125" spans="1:7" s="89" customFormat="1" hidden="1">
      <c r="A125" s="351"/>
      <c r="B125" s="87"/>
      <c r="C125" s="87"/>
      <c r="D125" s="205"/>
      <c r="E125" s="87"/>
      <c r="F125" s="68">
        <f t="shared" si="0"/>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si="0"/>
        <v>0</v>
      </c>
      <c r="G129" s="89" t="s">
        <v>193</v>
      </c>
    </row>
    <row r="130" spans="1:9" s="89" customFormat="1" hidden="1">
      <c r="A130" s="351"/>
      <c r="B130" s="87"/>
      <c r="C130" s="87"/>
      <c r="D130" s="205"/>
      <c r="E130" s="87"/>
      <c r="F130" s="68">
        <f t="shared" si="0"/>
        <v>0</v>
      </c>
      <c r="G130" s="89" t="s">
        <v>193</v>
      </c>
    </row>
    <row r="131" spans="1:9" s="89" customFormat="1" hidden="1">
      <c r="A131" s="351"/>
      <c r="B131" s="87"/>
      <c r="C131" s="87"/>
      <c r="D131" s="205"/>
      <c r="E131" s="87"/>
      <c r="F131" s="68">
        <f t="shared" si="0"/>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t="s">
        <v>279</v>
      </c>
      <c r="B135" s="87">
        <v>3</v>
      </c>
      <c r="C135" s="87" t="s">
        <v>319</v>
      </c>
      <c r="D135" s="205">
        <f t="shared" ref="D135:D140" ca="1" si="2">RAND()*400000</f>
        <v>264248.20126839896</v>
      </c>
      <c r="E135" s="87">
        <v>7</v>
      </c>
      <c r="F135" s="215">
        <f ca="1">ROUND(+B135*D135*E135,2)</f>
        <v>5549212.2300000004</v>
      </c>
      <c r="G135" s="89" t="s">
        <v>193</v>
      </c>
    </row>
    <row r="136" spans="1:9" s="89" customFormat="1">
      <c r="A136" s="351"/>
      <c r="B136" s="78"/>
      <c r="C136" s="78"/>
      <c r="D136" s="116"/>
      <c r="E136" s="170" t="s">
        <v>194</v>
      </c>
      <c r="F136" s="223">
        <f ca="1">ROUND(SUBTOTAL(109,F6:F135),2)</f>
        <v>17057926.850000001</v>
      </c>
      <c r="G136" s="89" t="s">
        <v>193</v>
      </c>
      <c r="I136" s="349" t="s">
        <v>210</v>
      </c>
    </row>
    <row r="137" spans="1:9" s="89" customFormat="1">
      <c r="A137" s="351"/>
      <c r="B137" s="78"/>
      <c r="C137" s="78"/>
      <c r="D137" s="116"/>
      <c r="E137" s="78"/>
      <c r="F137" s="216"/>
      <c r="G137" s="89" t="s">
        <v>196</v>
      </c>
    </row>
    <row r="138" spans="1:9" s="89" customFormat="1">
      <c r="A138" s="351" t="s">
        <v>272</v>
      </c>
      <c r="B138" s="87">
        <v>3</v>
      </c>
      <c r="C138" s="87" t="s">
        <v>319</v>
      </c>
      <c r="D138" s="205">
        <f t="shared" ca="1" si="2"/>
        <v>361326.90867936454</v>
      </c>
      <c r="E138" s="87">
        <v>7</v>
      </c>
      <c r="F138" s="68">
        <f ca="1">ROUND(+B138*D138*E138,2)</f>
        <v>7587865.0800000001</v>
      </c>
      <c r="G138" s="89" t="s">
        <v>196</v>
      </c>
    </row>
    <row r="139" spans="1:9" s="89" customFormat="1">
      <c r="A139" s="351" t="s">
        <v>320</v>
      </c>
      <c r="B139" s="87">
        <v>3</v>
      </c>
      <c r="C139" s="87" t="s">
        <v>319</v>
      </c>
      <c r="D139" s="205">
        <f t="shared" ca="1" si="2"/>
        <v>49611.020549431516</v>
      </c>
      <c r="E139" s="87">
        <v>7</v>
      </c>
      <c r="F139" s="68">
        <f t="shared" ref="F139:F266" ca="1" si="3">ROUND(+B139*D139*E139,2)</f>
        <v>1041831.43</v>
      </c>
      <c r="G139" s="89" t="s">
        <v>196</v>
      </c>
    </row>
    <row r="140" spans="1:9" s="89" customFormat="1">
      <c r="A140" s="351" t="s">
        <v>321</v>
      </c>
      <c r="B140" s="87">
        <v>3</v>
      </c>
      <c r="C140" s="87" t="s">
        <v>319</v>
      </c>
      <c r="D140" s="205">
        <f t="shared" ca="1" si="2"/>
        <v>88470.279267291568</v>
      </c>
      <c r="E140" s="87">
        <v>7</v>
      </c>
      <c r="F140" s="68">
        <f t="shared" ca="1" si="3"/>
        <v>1857875.86</v>
      </c>
      <c r="G140" s="89" t="s">
        <v>196</v>
      </c>
    </row>
    <row r="141" spans="1:9" s="89" customFormat="1" hidden="1">
      <c r="A141" s="351"/>
      <c r="B141" s="87"/>
      <c r="C141" s="87"/>
      <c r="D141" s="205"/>
      <c r="E141" s="87"/>
      <c r="F141" s="68">
        <f t="shared" si="3"/>
        <v>0</v>
      </c>
      <c r="G141" s="89" t="s">
        <v>196</v>
      </c>
    </row>
    <row r="142" spans="1:9" s="89" customFormat="1" hidden="1">
      <c r="A142" s="351"/>
      <c r="B142" s="87"/>
      <c r="C142" s="87"/>
      <c r="D142" s="205"/>
      <c r="E142" s="87"/>
      <c r="F142" s="68">
        <f t="shared" si="3"/>
        <v>0</v>
      </c>
      <c r="G142" s="89" t="s">
        <v>196</v>
      </c>
    </row>
    <row r="143" spans="1:9" s="89" customFormat="1" hidden="1">
      <c r="A143" s="351"/>
      <c r="B143" s="87"/>
      <c r="C143" s="87"/>
      <c r="D143" s="205"/>
      <c r="E143" s="87"/>
      <c r="F143" s="68">
        <f t="shared" si="3"/>
        <v>0</v>
      </c>
      <c r="G143" s="89" t="s">
        <v>196</v>
      </c>
    </row>
    <row r="144" spans="1:9" s="89" customFormat="1" hidden="1">
      <c r="A144" s="351"/>
      <c r="B144" s="87"/>
      <c r="C144" s="87"/>
      <c r="D144" s="205"/>
      <c r="E144" s="87"/>
      <c r="F144" s="68">
        <f t="shared" si="3"/>
        <v>0</v>
      </c>
      <c r="G144" s="89" t="s">
        <v>196</v>
      </c>
    </row>
    <row r="145" spans="1:7" s="89" customFormat="1" hidden="1">
      <c r="A145" s="351"/>
      <c r="B145" s="87"/>
      <c r="C145" s="87"/>
      <c r="D145" s="205"/>
      <c r="E145" s="87"/>
      <c r="F145" s="68">
        <f t="shared" si="3"/>
        <v>0</v>
      </c>
      <c r="G145" s="89" t="s">
        <v>196</v>
      </c>
    </row>
    <row r="146" spans="1:7" s="89" customFormat="1" hidden="1">
      <c r="A146" s="351"/>
      <c r="B146" s="87"/>
      <c r="C146" s="87"/>
      <c r="D146" s="205"/>
      <c r="E146" s="87"/>
      <c r="F146" s="68">
        <f t="shared" si="3"/>
        <v>0</v>
      </c>
      <c r="G146" s="89" t="s">
        <v>196</v>
      </c>
    </row>
    <row r="147" spans="1:7" s="89" customFormat="1" hidden="1">
      <c r="A147" s="351"/>
      <c r="B147" s="87"/>
      <c r="C147" s="87"/>
      <c r="D147" s="205"/>
      <c r="E147" s="87"/>
      <c r="F147" s="68">
        <f t="shared" si="3"/>
        <v>0</v>
      </c>
      <c r="G147" s="89" t="s">
        <v>196</v>
      </c>
    </row>
    <row r="148" spans="1:7" s="89" customFormat="1" hidden="1">
      <c r="A148" s="351"/>
      <c r="B148" s="87"/>
      <c r="C148" s="87"/>
      <c r="D148" s="205"/>
      <c r="E148" s="87"/>
      <c r="F148" s="68">
        <f t="shared" si="3"/>
        <v>0</v>
      </c>
      <c r="G148" s="89" t="s">
        <v>196</v>
      </c>
    </row>
    <row r="149" spans="1:7" s="89" customFormat="1" hidden="1">
      <c r="A149" s="351"/>
      <c r="B149" s="87"/>
      <c r="C149" s="87"/>
      <c r="D149" s="205"/>
      <c r="E149" s="87"/>
      <c r="F149" s="68">
        <f t="shared" si="3"/>
        <v>0</v>
      </c>
      <c r="G149" s="89" t="s">
        <v>196</v>
      </c>
    </row>
    <row r="150" spans="1:7" s="89" customFormat="1" hidden="1">
      <c r="A150" s="351"/>
      <c r="B150" s="87"/>
      <c r="C150" s="87"/>
      <c r="D150" s="205"/>
      <c r="E150" s="87"/>
      <c r="F150" s="68">
        <f t="shared" si="3"/>
        <v>0</v>
      </c>
      <c r="G150" s="89" t="s">
        <v>196</v>
      </c>
    </row>
    <row r="151" spans="1:7" s="89" customFormat="1" hidden="1">
      <c r="A151" s="351"/>
      <c r="B151" s="87"/>
      <c r="C151" s="87"/>
      <c r="D151" s="205"/>
      <c r="E151" s="87"/>
      <c r="F151" s="68">
        <f t="shared" si="3"/>
        <v>0</v>
      </c>
      <c r="G151" s="89" t="s">
        <v>196</v>
      </c>
    </row>
    <row r="152" spans="1:7" s="89" customFormat="1" hidden="1">
      <c r="A152" s="351"/>
      <c r="B152" s="87"/>
      <c r="C152" s="87"/>
      <c r="D152" s="205"/>
      <c r="E152" s="87"/>
      <c r="F152" s="68">
        <f t="shared" si="3"/>
        <v>0</v>
      </c>
      <c r="G152" s="89" t="s">
        <v>196</v>
      </c>
    </row>
    <row r="153" spans="1:7" s="89" customFormat="1" hidden="1">
      <c r="A153" s="351"/>
      <c r="B153" s="87"/>
      <c r="C153" s="87"/>
      <c r="D153" s="205"/>
      <c r="E153" s="87"/>
      <c r="F153" s="68">
        <f t="shared" si="3"/>
        <v>0</v>
      </c>
      <c r="G153" s="89" t="s">
        <v>196</v>
      </c>
    </row>
    <row r="154" spans="1:7" s="89" customFormat="1" hidden="1">
      <c r="A154" s="351"/>
      <c r="B154" s="87"/>
      <c r="C154" s="87"/>
      <c r="D154" s="205"/>
      <c r="E154" s="87"/>
      <c r="F154" s="68">
        <f t="shared" si="3"/>
        <v>0</v>
      </c>
      <c r="G154" s="89" t="s">
        <v>196</v>
      </c>
    </row>
    <row r="155" spans="1:7" s="89" customFormat="1" hidden="1">
      <c r="A155" s="351"/>
      <c r="B155" s="87"/>
      <c r="C155" s="87"/>
      <c r="D155" s="205"/>
      <c r="E155" s="87"/>
      <c r="F155" s="68">
        <f t="shared" si="3"/>
        <v>0</v>
      </c>
      <c r="G155" s="89" t="s">
        <v>196</v>
      </c>
    </row>
    <row r="156" spans="1:7" s="89" customFormat="1" hidden="1">
      <c r="A156" s="351"/>
      <c r="B156" s="87"/>
      <c r="C156" s="87"/>
      <c r="D156" s="205"/>
      <c r="E156" s="87"/>
      <c r="F156" s="68">
        <f t="shared" si="3"/>
        <v>0</v>
      </c>
      <c r="G156" s="89" t="s">
        <v>196</v>
      </c>
    </row>
    <row r="157" spans="1:7" s="89" customFormat="1" hidden="1">
      <c r="A157" s="351"/>
      <c r="B157" s="87"/>
      <c r="C157" s="87"/>
      <c r="D157" s="205"/>
      <c r="E157" s="87"/>
      <c r="F157" s="68">
        <f t="shared" si="3"/>
        <v>0</v>
      </c>
      <c r="G157" s="89" t="s">
        <v>196</v>
      </c>
    </row>
    <row r="158" spans="1:7" s="89" customFormat="1" hidden="1">
      <c r="A158" s="351"/>
      <c r="B158" s="87"/>
      <c r="C158" s="87"/>
      <c r="D158" s="205"/>
      <c r="E158" s="87"/>
      <c r="F158" s="68">
        <f t="shared" si="3"/>
        <v>0</v>
      </c>
      <c r="G158" s="89" t="s">
        <v>196</v>
      </c>
    </row>
    <row r="159" spans="1:7" s="89" customFormat="1" hidden="1">
      <c r="A159" s="351"/>
      <c r="B159" s="87"/>
      <c r="C159" s="87"/>
      <c r="D159" s="205"/>
      <c r="E159" s="87"/>
      <c r="F159" s="68">
        <f t="shared" si="3"/>
        <v>0</v>
      </c>
      <c r="G159" s="89" t="s">
        <v>196</v>
      </c>
    </row>
    <row r="160" spans="1:7" s="89" customFormat="1" hidden="1">
      <c r="A160" s="351"/>
      <c r="B160" s="87"/>
      <c r="C160" s="87"/>
      <c r="D160" s="205"/>
      <c r="E160" s="87"/>
      <c r="F160" s="68">
        <f t="shared" si="3"/>
        <v>0</v>
      </c>
      <c r="G160" s="89" t="s">
        <v>196</v>
      </c>
    </row>
    <row r="161" spans="1:7" s="89" customFormat="1" hidden="1">
      <c r="A161" s="351"/>
      <c r="B161" s="87"/>
      <c r="C161" s="87"/>
      <c r="D161" s="205"/>
      <c r="E161" s="87"/>
      <c r="F161" s="68">
        <f t="shared" si="3"/>
        <v>0</v>
      </c>
      <c r="G161" s="89" t="s">
        <v>196</v>
      </c>
    </row>
    <row r="162" spans="1:7" s="89" customFormat="1" hidden="1">
      <c r="A162" s="351"/>
      <c r="B162" s="87"/>
      <c r="C162" s="87"/>
      <c r="D162" s="205"/>
      <c r="E162" s="87"/>
      <c r="F162" s="68">
        <f t="shared" si="3"/>
        <v>0</v>
      </c>
      <c r="G162" s="89" t="s">
        <v>196</v>
      </c>
    </row>
    <row r="163" spans="1:7" s="89" customFormat="1" hidden="1">
      <c r="A163" s="351"/>
      <c r="B163" s="87"/>
      <c r="C163" s="87"/>
      <c r="D163" s="205"/>
      <c r="E163" s="87"/>
      <c r="F163" s="68">
        <f t="shared" si="3"/>
        <v>0</v>
      </c>
      <c r="G163" s="89" t="s">
        <v>196</v>
      </c>
    </row>
    <row r="164" spans="1:7" s="89" customFormat="1" hidden="1">
      <c r="A164" s="351"/>
      <c r="B164" s="87"/>
      <c r="C164" s="87"/>
      <c r="D164" s="205"/>
      <c r="E164" s="87"/>
      <c r="F164" s="68">
        <f t="shared" si="3"/>
        <v>0</v>
      </c>
      <c r="G164" s="89" t="s">
        <v>196</v>
      </c>
    </row>
    <row r="165" spans="1:7" s="89" customFormat="1" hidden="1">
      <c r="A165" s="351"/>
      <c r="B165" s="87"/>
      <c r="C165" s="87"/>
      <c r="D165" s="205"/>
      <c r="E165" s="87"/>
      <c r="F165" s="68">
        <f t="shared" si="3"/>
        <v>0</v>
      </c>
      <c r="G165" s="89" t="s">
        <v>196</v>
      </c>
    </row>
    <row r="166" spans="1:7" s="89" customFormat="1" hidden="1">
      <c r="A166" s="351"/>
      <c r="B166" s="87"/>
      <c r="C166" s="87"/>
      <c r="D166" s="205"/>
      <c r="E166" s="87"/>
      <c r="F166" s="68">
        <f t="shared" si="3"/>
        <v>0</v>
      </c>
      <c r="G166" s="89" t="s">
        <v>196</v>
      </c>
    </row>
    <row r="167" spans="1:7" s="89" customFormat="1" hidden="1">
      <c r="A167" s="351"/>
      <c r="B167" s="87"/>
      <c r="C167" s="87"/>
      <c r="D167" s="205"/>
      <c r="E167" s="87"/>
      <c r="F167" s="68">
        <f t="shared" si="3"/>
        <v>0</v>
      </c>
      <c r="G167" s="89" t="s">
        <v>196</v>
      </c>
    </row>
    <row r="168" spans="1:7" s="89" customFormat="1" hidden="1">
      <c r="A168" s="351"/>
      <c r="B168" s="87"/>
      <c r="C168" s="87"/>
      <c r="D168" s="205"/>
      <c r="E168" s="87"/>
      <c r="F168" s="68">
        <f t="shared" si="3"/>
        <v>0</v>
      </c>
      <c r="G168" s="89" t="s">
        <v>196</v>
      </c>
    </row>
    <row r="169" spans="1:7" s="89" customFormat="1" hidden="1">
      <c r="A169" s="351"/>
      <c r="B169" s="87"/>
      <c r="C169" s="87"/>
      <c r="D169" s="205"/>
      <c r="E169" s="87"/>
      <c r="F169" s="68">
        <f t="shared" si="3"/>
        <v>0</v>
      </c>
      <c r="G169" s="89" t="s">
        <v>196</v>
      </c>
    </row>
    <row r="170" spans="1:7" s="89" customFormat="1" hidden="1">
      <c r="A170" s="351"/>
      <c r="B170" s="87"/>
      <c r="C170" s="87"/>
      <c r="D170" s="205"/>
      <c r="E170" s="87"/>
      <c r="F170" s="68">
        <f t="shared" si="3"/>
        <v>0</v>
      </c>
      <c r="G170" s="89" t="s">
        <v>196</v>
      </c>
    </row>
    <row r="171" spans="1:7" s="89" customFormat="1" hidden="1">
      <c r="A171" s="351"/>
      <c r="B171" s="87"/>
      <c r="C171" s="87"/>
      <c r="D171" s="205"/>
      <c r="E171" s="87"/>
      <c r="F171" s="68">
        <f t="shared" si="3"/>
        <v>0</v>
      </c>
      <c r="G171" s="89" t="s">
        <v>196</v>
      </c>
    </row>
    <row r="172" spans="1:7" s="89" customFormat="1" hidden="1">
      <c r="A172" s="351"/>
      <c r="B172" s="87"/>
      <c r="C172" s="87"/>
      <c r="D172" s="205"/>
      <c r="E172" s="87"/>
      <c r="F172" s="68">
        <f t="shared" si="3"/>
        <v>0</v>
      </c>
      <c r="G172" s="89" t="s">
        <v>196</v>
      </c>
    </row>
    <row r="173" spans="1:7" s="89" customFormat="1" hidden="1">
      <c r="A173" s="351"/>
      <c r="B173" s="87"/>
      <c r="C173" s="87"/>
      <c r="D173" s="205"/>
      <c r="E173" s="87"/>
      <c r="F173" s="68">
        <f t="shared" si="3"/>
        <v>0</v>
      </c>
      <c r="G173" s="89" t="s">
        <v>196</v>
      </c>
    </row>
    <row r="174" spans="1:7" s="89" customFormat="1" hidden="1">
      <c r="A174" s="351"/>
      <c r="B174" s="87"/>
      <c r="C174" s="87"/>
      <c r="D174" s="205"/>
      <c r="E174" s="87"/>
      <c r="F174" s="68">
        <f t="shared" si="3"/>
        <v>0</v>
      </c>
      <c r="G174" s="89" t="s">
        <v>196</v>
      </c>
    </row>
    <row r="175" spans="1:7" s="89" customFormat="1" hidden="1">
      <c r="A175" s="351"/>
      <c r="B175" s="87"/>
      <c r="C175" s="87"/>
      <c r="D175" s="205"/>
      <c r="E175" s="87"/>
      <c r="F175" s="68">
        <f t="shared" si="3"/>
        <v>0</v>
      </c>
      <c r="G175" s="89" t="s">
        <v>196</v>
      </c>
    </row>
    <row r="176" spans="1:7" s="89" customFormat="1" hidden="1">
      <c r="A176" s="351"/>
      <c r="B176" s="87"/>
      <c r="C176" s="87"/>
      <c r="D176" s="205"/>
      <c r="E176" s="87"/>
      <c r="F176" s="68">
        <f t="shared" si="3"/>
        <v>0</v>
      </c>
      <c r="G176" s="89" t="s">
        <v>196</v>
      </c>
    </row>
    <row r="177" spans="1:7" s="89" customFormat="1" hidden="1">
      <c r="A177" s="351"/>
      <c r="B177" s="87"/>
      <c r="C177" s="87"/>
      <c r="D177" s="205"/>
      <c r="E177" s="87"/>
      <c r="F177" s="68">
        <f t="shared" si="3"/>
        <v>0</v>
      </c>
      <c r="G177" s="89" t="s">
        <v>196</v>
      </c>
    </row>
    <row r="178" spans="1:7" s="89" customFormat="1" hidden="1">
      <c r="A178" s="351"/>
      <c r="B178" s="87"/>
      <c r="C178" s="87"/>
      <c r="D178" s="205"/>
      <c r="E178" s="87"/>
      <c r="F178" s="68">
        <f t="shared" si="3"/>
        <v>0</v>
      </c>
      <c r="G178" s="89" t="s">
        <v>196</v>
      </c>
    </row>
    <row r="179" spans="1:7" s="89" customFormat="1" hidden="1">
      <c r="A179" s="351"/>
      <c r="B179" s="87"/>
      <c r="C179" s="87"/>
      <c r="D179" s="205"/>
      <c r="E179" s="87"/>
      <c r="F179" s="68">
        <f t="shared" si="3"/>
        <v>0</v>
      </c>
      <c r="G179" s="89" t="s">
        <v>196</v>
      </c>
    </row>
    <row r="180" spans="1:7" s="89" customFormat="1" hidden="1">
      <c r="A180" s="351"/>
      <c r="B180" s="87"/>
      <c r="C180" s="87"/>
      <c r="D180" s="205"/>
      <c r="E180" s="87"/>
      <c r="F180" s="68">
        <f t="shared" si="3"/>
        <v>0</v>
      </c>
      <c r="G180" s="89" t="s">
        <v>196</v>
      </c>
    </row>
    <row r="181" spans="1:7" s="89" customFormat="1" hidden="1">
      <c r="A181" s="351"/>
      <c r="B181" s="87"/>
      <c r="C181" s="87"/>
      <c r="D181" s="205"/>
      <c r="E181" s="87"/>
      <c r="F181" s="68">
        <f t="shared" si="3"/>
        <v>0</v>
      </c>
      <c r="G181" s="89" t="s">
        <v>196</v>
      </c>
    </row>
    <row r="182" spans="1:7" s="89" customFormat="1" hidden="1">
      <c r="A182" s="351"/>
      <c r="B182" s="87"/>
      <c r="C182" s="87"/>
      <c r="D182" s="205"/>
      <c r="E182" s="87"/>
      <c r="F182" s="68">
        <f t="shared" si="3"/>
        <v>0</v>
      </c>
      <c r="G182" s="89" t="s">
        <v>196</v>
      </c>
    </row>
    <row r="183" spans="1:7" s="89" customFormat="1" hidden="1">
      <c r="A183" s="351"/>
      <c r="B183" s="87"/>
      <c r="C183" s="87"/>
      <c r="D183" s="205"/>
      <c r="E183" s="87"/>
      <c r="F183" s="68">
        <f t="shared" si="3"/>
        <v>0</v>
      </c>
      <c r="G183" s="89" t="s">
        <v>196</v>
      </c>
    </row>
    <row r="184" spans="1:7" s="89" customFormat="1" hidden="1">
      <c r="A184" s="351"/>
      <c r="B184" s="87"/>
      <c r="C184" s="87"/>
      <c r="D184" s="205"/>
      <c r="E184" s="87"/>
      <c r="F184" s="68">
        <f t="shared" si="3"/>
        <v>0</v>
      </c>
      <c r="G184" s="89" t="s">
        <v>196</v>
      </c>
    </row>
    <row r="185" spans="1:7" s="89" customFormat="1" hidden="1">
      <c r="A185" s="351"/>
      <c r="B185" s="87"/>
      <c r="C185" s="87"/>
      <c r="D185" s="205"/>
      <c r="E185" s="87"/>
      <c r="F185" s="68">
        <f t="shared" si="3"/>
        <v>0</v>
      </c>
      <c r="G185" s="89" t="s">
        <v>196</v>
      </c>
    </row>
    <row r="186" spans="1:7" s="89" customFormat="1" hidden="1">
      <c r="A186" s="351"/>
      <c r="B186" s="87"/>
      <c r="C186" s="87"/>
      <c r="D186" s="205"/>
      <c r="E186" s="87"/>
      <c r="F186" s="68">
        <f t="shared" si="3"/>
        <v>0</v>
      </c>
      <c r="G186" s="89" t="s">
        <v>196</v>
      </c>
    </row>
    <row r="187" spans="1:7" s="89" customFormat="1" hidden="1">
      <c r="A187" s="351"/>
      <c r="B187" s="87"/>
      <c r="C187" s="87"/>
      <c r="D187" s="205"/>
      <c r="E187" s="87"/>
      <c r="F187" s="68">
        <f t="shared" si="3"/>
        <v>0</v>
      </c>
      <c r="G187" s="89" t="s">
        <v>196</v>
      </c>
    </row>
    <row r="188" spans="1:7" s="89" customFormat="1" hidden="1">
      <c r="A188" s="351"/>
      <c r="B188" s="87"/>
      <c r="C188" s="87"/>
      <c r="D188" s="205"/>
      <c r="E188" s="87"/>
      <c r="F188" s="68">
        <f t="shared" si="3"/>
        <v>0</v>
      </c>
      <c r="G188" s="89" t="s">
        <v>196</v>
      </c>
    </row>
    <row r="189" spans="1:7" s="89" customFormat="1" hidden="1">
      <c r="A189" s="351"/>
      <c r="B189" s="87"/>
      <c r="C189" s="87"/>
      <c r="D189" s="205"/>
      <c r="E189" s="87"/>
      <c r="F189" s="68">
        <f t="shared" si="3"/>
        <v>0</v>
      </c>
      <c r="G189" s="89" t="s">
        <v>196</v>
      </c>
    </row>
    <row r="190" spans="1:7" s="89" customFormat="1" hidden="1">
      <c r="A190" s="351"/>
      <c r="B190" s="87"/>
      <c r="C190" s="87"/>
      <c r="D190" s="205"/>
      <c r="E190" s="87"/>
      <c r="F190" s="68">
        <f t="shared" si="3"/>
        <v>0</v>
      </c>
      <c r="G190" s="89" t="s">
        <v>196</v>
      </c>
    </row>
    <row r="191" spans="1:7" s="89" customFormat="1" hidden="1">
      <c r="A191" s="351"/>
      <c r="B191" s="87"/>
      <c r="C191" s="87"/>
      <c r="D191" s="205"/>
      <c r="E191" s="87"/>
      <c r="F191" s="68">
        <f t="shared" si="3"/>
        <v>0</v>
      </c>
      <c r="G191" s="89" t="s">
        <v>196</v>
      </c>
    </row>
    <row r="192" spans="1:7" s="89" customFormat="1" hidden="1">
      <c r="A192" s="351"/>
      <c r="B192" s="87"/>
      <c r="C192" s="87"/>
      <c r="D192" s="205"/>
      <c r="E192" s="87"/>
      <c r="F192" s="68">
        <f t="shared" si="3"/>
        <v>0</v>
      </c>
      <c r="G192" s="89" t="s">
        <v>196</v>
      </c>
    </row>
    <row r="193" spans="1:7" s="89" customFormat="1" hidden="1">
      <c r="A193" s="351"/>
      <c r="B193" s="87"/>
      <c r="C193" s="87"/>
      <c r="D193" s="205"/>
      <c r="E193" s="87"/>
      <c r="F193" s="68">
        <f t="shared" si="3"/>
        <v>0</v>
      </c>
      <c r="G193" s="89" t="s">
        <v>196</v>
      </c>
    </row>
    <row r="194" spans="1:7" s="89" customFormat="1" hidden="1">
      <c r="A194" s="351"/>
      <c r="B194" s="87"/>
      <c r="C194" s="87"/>
      <c r="D194" s="205"/>
      <c r="E194" s="87"/>
      <c r="F194" s="68">
        <f t="shared" si="3"/>
        <v>0</v>
      </c>
      <c r="G194" s="89" t="s">
        <v>196</v>
      </c>
    </row>
    <row r="195" spans="1:7" s="89" customFormat="1" hidden="1">
      <c r="A195" s="351"/>
      <c r="B195" s="87"/>
      <c r="C195" s="87"/>
      <c r="D195" s="205"/>
      <c r="E195" s="87"/>
      <c r="F195" s="68">
        <f t="shared" si="3"/>
        <v>0</v>
      </c>
      <c r="G195" s="89" t="s">
        <v>196</v>
      </c>
    </row>
    <row r="196" spans="1:7" s="89" customFormat="1" hidden="1">
      <c r="A196" s="351"/>
      <c r="B196" s="87"/>
      <c r="C196" s="87"/>
      <c r="D196" s="205"/>
      <c r="E196" s="87"/>
      <c r="F196" s="68">
        <f t="shared" si="3"/>
        <v>0</v>
      </c>
      <c r="G196" s="89" t="s">
        <v>196</v>
      </c>
    </row>
    <row r="197" spans="1:7" s="89" customFormat="1" hidden="1">
      <c r="A197" s="351"/>
      <c r="B197" s="87"/>
      <c r="C197" s="87"/>
      <c r="D197" s="205"/>
      <c r="E197" s="87"/>
      <c r="F197" s="68">
        <f t="shared" si="3"/>
        <v>0</v>
      </c>
      <c r="G197" s="89" t="s">
        <v>196</v>
      </c>
    </row>
    <row r="198" spans="1:7" s="89" customFormat="1" hidden="1">
      <c r="A198" s="351"/>
      <c r="B198" s="87"/>
      <c r="C198" s="87"/>
      <c r="D198" s="205"/>
      <c r="E198" s="87"/>
      <c r="F198" s="68">
        <f t="shared" si="3"/>
        <v>0</v>
      </c>
      <c r="G198" s="89" t="s">
        <v>196</v>
      </c>
    </row>
    <row r="199" spans="1:7" s="89" customFormat="1" hidden="1">
      <c r="A199" s="351"/>
      <c r="B199" s="87"/>
      <c r="C199" s="87"/>
      <c r="D199" s="205"/>
      <c r="E199" s="87"/>
      <c r="F199" s="68">
        <f t="shared" si="3"/>
        <v>0</v>
      </c>
      <c r="G199" s="89" t="s">
        <v>196</v>
      </c>
    </row>
    <row r="200" spans="1:7" s="89" customFormat="1" hidden="1">
      <c r="A200" s="351"/>
      <c r="B200" s="87"/>
      <c r="C200" s="87"/>
      <c r="D200" s="205"/>
      <c r="E200" s="87"/>
      <c r="F200" s="68">
        <f t="shared" si="3"/>
        <v>0</v>
      </c>
      <c r="G200" s="89" t="s">
        <v>196</v>
      </c>
    </row>
    <row r="201" spans="1:7" s="89" customFormat="1" hidden="1">
      <c r="A201" s="351"/>
      <c r="B201" s="87"/>
      <c r="C201" s="87"/>
      <c r="D201" s="205"/>
      <c r="E201" s="87"/>
      <c r="F201" s="68">
        <f t="shared" si="3"/>
        <v>0</v>
      </c>
      <c r="G201" s="89" t="s">
        <v>196</v>
      </c>
    </row>
    <row r="202" spans="1:7" s="89" customFormat="1" hidden="1">
      <c r="A202" s="351"/>
      <c r="B202" s="87"/>
      <c r="C202" s="87"/>
      <c r="D202" s="205"/>
      <c r="E202" s="87"/>
      <c r="F202" s="68">
        <f t="shared" si="3"/>
        <v>0</v>
      </c>
      <c r="G202" s="89" t="s">
        <v>196</v>
      </c>
    </row>
    <row r="203" spans="1:7" s="89" customFormat="1" hidden="1">
      <c r="A203" s="351"/>
      <c r="B203" s="87"/>
      <c r="C203" s="87"/>
      <c r="D203" s="205"/>
      <c r="E203" s="87"/>
      <c r="F203" s="68">
        <f t="shared" si="3"/>
        <v>0</v>
      </c>
      <c r="G203" s="89" t="s">
        <v>196</v>
      </c>
    </row>
    <row r="204" spans="1:7" s="89" customFormat="1" hidden="1">
      <c r="A204" s="351"/>
      <c r="B204" s="87"/>
      <c r="C204" s="87"/>
      <c r="D204" s="205"/>
      <c r="E204" s="87"/>
      <c r="F204" s="68">
        <f t="shared" si="3"/>
        <v>0</v>
      </c>
      <c r="G204" s="89" t="s">
        <v>196</v>
      </c>
    </row>
    <row r="205" spans="1:7" s="89" customFormat="1" hidden="1">
      <c r="A205" s="351"/>
      <c r="B205" s="87"/>
      <c r="C205" s="87"/>
      <c r="D205" s="205"/>
      <c r="E205" s="87"/>
      <c r="F205" s="68">
        <f t="shared" si="3"/>
        <v>0</v>
      </c>
      <c r="G205" s="89" t="s">
        <v>196</v>
      </c>
    </row>
    <row r="206" spans="1:7" s="89" customFormat="1" hidden="1">
      <c r="A206" s="351"/>
      <c r="B206" s="87"/>
      <c r="C206" s="87"/>
      <c r="D206" s="205"/>
      <c r="E206" s="87"/>
      <c r="F206" s="68">
        <f t="shared" si="3"/>
        <v>0</v>
      </c>
      <c r="G206" s="89" t="s">
        <v>196</v>
      </c>
    </row>
    <row r="207" spans="1:7" s="89" customFormat="1" hidden="1">
      <c r="A207" s="351"/>
      <c r="B207" s="87"/>
      <c r="C207" s="87"/>
      <c r="D207" s="205"/>
      <c r="E207" s="87"/>
      <c r="F207" s="68">
        <f t="shared" si="3"/>
        <v>0</v>
      </c>
      <c r="G207" s="89" t="s">
        <v>196</v>
      </c>
    </row>
    <row r="208" spans="1:7" s="89" customFormat="1" hidden="1">
      <c r="A208" s="351"/>
      <c r="B208" s="87"/>
      <c r="C208" s="87"/>
      <c r="D208" s="205"/>
      <c r="E208" s="87"/>
      <c r="F208" s="68">
        <f t="shared" si="3"/>
        <v>0</v>
      </c>
      <c r="G208" s="89" t="s">
        <v>196</v>
      </c>
    </row>
    <row r="209" spans="1:7" s="89" customFormat="1" hidden="1">
      <c r="A209" s="351"/>
      <c r="B209" s="87"/>
      <c r="C209" s="87"/>
      <c r="D209" s="205"/>
      <c r="E209" s="87"/>
      <c r="F209" s="68">
        <f t="shared" si="3"/>
        <v>0</v>
      </c>
      <c r="G209" s="89" t="s">
        <v>196</v>
      </c>
    </row>
    <row r="210" spans="1:7" s="89" customFormat="1" hidden="1">
      <c r="A210" s="351"/>
      <c r="B210" s="87"/>
      <c r="C210" s="87"/>
      <c r="D210" s="205"/>
      <c r="E210" s="87"/>
      <c r="F210" s="68">
        <f t="shared" si="3"/>
        <v>0</v>
      </c>
      <c r="G210" s="89" t="s">
        <v>196</v>
      </c>
    </row>
    <row r="211" spans="1:7" s="89" customFormat="1" hidden="1">
      <c r="A211" s="351"/>
      <c r="B211" s="87"/>
      <c r="C211" s="87"/>
      <c r="D211" s="205"/>
      <c r="E211" s="87"/>
      <c r="F211" s="68">
        <f t="shared" si="3"/>
        <v>0</v>
      </c>
      <c r="G211" s="89" t="s">
        <v>196</v>
      </c>
    </row>
    <row r="212" spans="1:7" s="89" customFormat="1" hidden="1">
      <c r="A212" s="351"/>
      <c r="B212" s="87"/>
      <c r="C212" s="87"/>
      <c r="D212" s="205"/>
      <c r="E212" s="87"/>
      <c r="F212" s="68">
        <f t="shared" si="3"/>
        <v>0</v>
      </c>
      <c r="G212" s="89" t="s">
        <v>196</v>
      </c>
    </row>
    <row r="213" spans="1:7" s="89" customFormat="1" hidden="1">
      <c r="A213" s="351"/>
      <c r="B213" s="87"/>
      <c r="C213" s="87"/>
      <c r="D213" s="205"/>
      <c r="E213" s="87"/>
      <c r="F213" s="68">
        <f t="shared" si="3"/>
        <v>0</v>
      </c>
      <c r="G213" s="89" t="s">
        <v>196</v>
      </c>
    </row>
    <row r="214" spans="1:7" s="89" customFormat="1" hidden="1">
      <c r="A214" s="351"/>
      <c r="B214" s="87"/>
      <c r="C214" s="87"/>
      <c r="D214" s="205"/>
      <c r="E214" s="87"/>
      <c r="F214" s="68">
        <f t="shared" si="3"/>
        <v>0</v>
      </c>
      <c r="G214" s="89" t="s">
        <v>196</v>
      </c>
    </row>
    <row r="215" spans="1:7" s="89" customFormat="1" hidden="1">
      <c r="A215" s="351"/>
      <c r="B215" s="87"/>
      <c r="C215" s="87"/>
      <c r="D215" s="205"/>
      <c r="E215" s="87"/>
      <c r="F215" s="68">
        <f t="shared" si="3"/>
        <v>0</v>
      </c>
      <c r="G215" s="89" t="s">
        <v>196</v>
      </c>
    </row>
    <row r="216" spans="1:7" s="89" customFormat="1" hidden="1">
      <c r="A216" s="351"/>
      <c r="B216" s="87"/>
      <c r="C216" s="87"/>
      <c r="D216" s="205"/>
      <c r="E216" s="87"/>
      <c r="F216" s="68">
        <f t="shared" si="3"/>
        <v>0</v>
      </c>
      <c r="G216" s="89" t="s">
        <v>196</v>
      </c>
    </row>
    <row r="217" spans="1:7" s="89" customFormat="1" hidden="1">
      <c r="A217" s="351"/>
      <c r="B217" s="87"/>
      <c r="C217" s="87"/>
      <c r="D217" s="205"/>
      <c r="E217" s="87"/>
      <c r="F217" s="68">
        <f t="shared" si="3"/>
        <v>0</v>
      </c>
      <c r="G217" s="89" t="s">
        <v>196</v>
      </c>
    </row>
    <row r="218" spans="1:7" s="89" customFormat="1" hidden="1">
      <c r="A218" s="351"/>
      <c r="B218" s="87"/>
      <c r="C218" s="87"/>
      <c r="D218" s="205"/>
      <c r="E218" s="87"/>
      <c r="F218" s="68">
        <f t="shared" si="3"/>
        <v>0</v>
      </c>
      <c r="G218" s="89" t="s">
        <v>196</v>
      </c>
    </row>
    <row r="219" spans="1:7" s="89" customFormat="1" hidden="1">
      <c r="A219" s="351"/>
      <c r="B219" s="87"/>
      <c r="C219" s="87"/>
      <c r="D219" s="205"/>
      <c r="E219" s="87"/>
      <c r="F219" s="68">
        <f t="shared" si="3"/>
        <v>0</v>
      </c>
      <c r="G219" s="89" t="s">
        <v>196</v>
      </c>
    </row>
    <row r="220" spans="1:7" s="89" customFormat="1" hidden="1">
      <c r="A220" s="351"/>
      <c r="B220" s="87"/>
      <c r="C220" s="87"/>
      <c r="D220" s="205"/>
      <c r="E220" s="87"/>
      <c r="F220" s="68">
        <f t="shared" si="3"/>
        <v>0</v>
      </c>
      <c r="G220" s="89" t="s">
        <v>196</v>
      </c>
    </row>
    <row r="221" spans="1:7" s="89" customFormat="1" hidden="1">
      <c r="A221" s="351"/>
      <c r="B221" s="87"/>
      <c r="C221" s="87"/>
      <c r="D221" s="205"/>
      <c r="E221" s="87"/>
      <c r="F221" s="68">
        <f t="shared" si="3"/>
        <v>0</v>
      </c>
      <c r="G221" s="89" t="s">
        <v>196</v>
      </c>
    </row>
    <row r="222" spans="1:7" s="89" customFormat="1" hidden="1">
      <c r="A222" s="351"/>
      <c r="B222" s="87"/>
      <c r="C222" s="87"/>
      <c r="D222" s="205"/>
      <c r="E222" s="87"/>
      <c r="F222" s="68">
        <f t="shared" si="3"/>
        <v>0</v>
      </c>
      <c r="G222" s="89" t="s">
        <v>196</v>
      </c>
    </row>
    <row r="223" spans="1:7" s="89" customFormat="1" hidden="1">
      <c r="A223" s="351"/>
      <c r="B223" s="87"/>
      <c r="C223" s="87"/>
      <c r="D223" s="205"/>
      <c r="E223" s="87"/>
      <c r="F223" s="68">
        <f t="shared" si="3"/>
        <v>0</v>
      </c>
      <c r="G223" s="89" t="s">
        <v>196</v>
      </c>
    </row>
    <row r="224" spans="1:7" s="89" customFormat="1" hidden="1">
      <c r="A224" s="351"/>
      <c r="B224" s="87"/>
      <c r="C224" s="87"/>
      <c r="D224" s="205"/>
      <c r="E224" s="87"/>
      <c r="F224" s="68">
        <f t="shared" si="3"/>
        <v>0</v>
      </c>
      <c r="G224" s="89" t="s">
        <v>196</v>
      </c>
    </row>
    <row r="225" spans="1:7" s="89" customFormat="1" hidden="1">
      <c r="A225" s="351"/>
      <c r="B225" s="87"/>
      <c r="C225" s="87"/>
      <c r="D225" s="205"/>
      <c r="E225" s="87"/>
      <c r="F225" s="68">
        <f t="shared" si="3"/>
        <v>0</v>
      </c>
      <c r="G225" s="89" t="s">
        <v>196</v>
      </c>
    </row>
    <row r="226" spans="1:7" s="89" customFormat="1" hidden="1">
      <c r="A226" s="351"/>
      <c r="B226" s="87"/>
      <c r="C226" s="87"/>
      <c r="D226" s="205"/>
      <c r="E226" s="87"/>
      <c r="F226" s="68">
        <f t="shared" si="3"/>
        <v>0</v>
      </c>
      <c r="G226" s="89" t="s">
        <v>196</v>
      </c>
    </row>
    <row r="227" spans="1:7" s="89" customFormat="1" hidden="1">
      <c r="A227" s="351"/>
      <c r="B227" s="87"/>
      <c r="C227" s="87"/>
      <c r="D227" s="205"/>
      <c r="E227" s="87"/>
      <c r="F227" s="68">
        <f t="shared" si="3"/>
        <v>0</v>
      </c>
      <c r="G227" s="89" t="s">
        <v>196</v>
      </c>
    </row>
    <row r="228" spans="1:7" s="89" customFormat="1" hidden="1">
      <c r="A228" s="351"/>
      <c r="B228" s="87"/>
      <c r="C228" s="87"/>
      <c r="D228" s="205"/>
      <c r="E228" s="87"/>
      <c r="F228" s="68">
        <f t="shared" si="3"/>
        <v>0</v>
      </c>
      <c r="G228" s="89" t="s">
        <v>196</v>
      </c>
    </row>
    <row r="229" spans="1:7" s="89" customFormat="1" hidden="1">
      <c r="A229" s="351"/>
      <c r="B229" s="87"/>
      <c r="C229" s="87"/>
      <c r="D229" s="205"/>
      <c r="E229" s="87"/>
      <c r="F229" s="68">
        <f t="shared" si="3"/>
        <v>0</v>
      </c>
      <c r="G229" s="89" t="s">
        <v>196</v>
      </c>
    </row>
    <row r="230" spans="1:7" s="89" customFormat="1" hidden="1">
      <c r="A230" s="351"/>
      <c r="B230" s="87"/>
      <c r="C230" s="87"/>
      <c r="D230" s="205"/>
      <c r="E230" s="87"/>
      <c r="F230" s="68">
        <f t="shared" si="3"/>
        <v>0</v>
      </c>
      <c r="G230" s="89" t="s">
        <v>196</v>
      </c>
    </row>
    <row r="231" spans="1:7" s="89" customFormat="1" hidden="1">
      <c r="A231" s="351"/>
      <c r="B231" s="87"/>
      <c r="C231" s="87"/>
      <c r="D231" s="205"/>
      <c r="E231" s="87"/>
      <c r="F231" s="68">
        <f t="shared" si="3"/>
        <v>0</v>
      </c>
      <c r="G231" s="89" t="s">
        <v>196</v>
      </c>
    </row>
    <row r="232" spans="1:7" s="89" customFormat="1" hidden="1">
      <c r="A232" s="351"/>
      <c r="B232" s="87"/>
      <c r="C232" s="87"/>
      <c r="D232" s="205"/>
      <c r="E232" s="87"/>
      <c r="F232" s="68">
        <f t="shared" si="3"/>
        <v>0</v>
      </c>
      <c r="G232" s="89" t="s">
        <v>196</v>
      </c>
    </row>
    <row r="233" spans="1:7" s="89" customFormat="1" hidden="1">
      <c r="A233" s="351"/>
      <c r="B233" s="87"/>
      <c r="C233" s="87"/>
      <c r="D233" s="205"/>
      <c r="E233" s="87"/>
      <c r="F233" s="68">
        <f t="shared" si="3"/>
        <v>0</v>
      </c>
      <c r="G233" s="89" t="s">
        <v>196</v>
      </c>
    </row>
    <row r="234" spans="1:7" s="89" customFormat="1" hidden="1">
      <c r="A234" s="351"/>
      <c r="B234" s="87"/>
      <c r="C234" s="87"/>
      <c r="D234" s="205"/>
      <c r="E234" s="87"/>
      <c r="F234" s="68">
        <f t="shared" si="3"/>
        <v>0</v>
      </c>
      <c r="G234" s="89" t="s">
        <v>196</v>
      </c>
    </row>
    <row r="235" spans="1:7" s="89" customFormat="1" hidden="1">
      <c r="A235" s="351"/>
      <c r="B235" s="87"/>
      <c r="C235" s="87"/>
      <c r="D235" s="205"/>
      <c r="E235" s="87"/>
      <c r="F235" s="68">
        <f t="shared" si="3"/>
        <v>0</v>
      </c>
      <c r="G235" s="89" t="s">
        <v>196</v>
      </c>
    </row>
    <row r="236" spans="1:7" s="89" customFormat="1" hidden="1">
      <c r="A236" s="351"/>
      <c r="B236" s="87"/>
      <c r="C236" s="87"/>
      <c r="D236" s="205"/>
      <c r="E236" s="87"/>
      <c r="F236" s="68">
        <f t="shared" si="3"/>
        <v>0</v>
      </c>
      <c r="G236" s="89" t="s">
        <v>196</v>
      </c>
    </row>
    <row r="237" spans="1:7" s="89" customFormat="1" hidden="1">
      <c r="A237" s="351"/>
      <c r="B237" s="87"/>
      <c r="C237" s="87"/>
      <c r="D237" s="205"/>
      <c r="E237" s="87"/>
      <c r="F237" s="68">
        <f t="shared" si="3"/>
        <v>0</v>
      </c>
      <c r="G237" s="89" t="s">
        <v>196</v>
      </c>
    </row>
    <row r="238" spans="1:7" s="89" customFormat="1" hidden="1">
      <c r="A238" s="351"/>
      <c r="B238" s="87"/>
      <c r="C238" s="87"/>
      <c r="D238" s="205"/>
      <c r="E238" s="87"/>
      <c r="F238" s="68">
        <f t="shared" si="3"/>
        <v>0</v>
      </c>
      <c r="G238" s="89" t="s">
        <v>196</v>
      </c>
    </row>
    <row r="239" spans="1:7" s="89" customFormat="1" hidden="1">
      <c r="A239" s="351"/>
      <c r="B239" s="87"/>
      <c r="C239" s="87"/>
      <c r="D239" s="205"/>
      <c r="E239" s="87"/>
      <c r="F239" s="68">
        <f t="shared" si="3"/>
        <v>0</v>
      </c>
      <c r="G239" s="89" t="s">
        <v>196</v>
      </c>
    </row>
    <row r="240" spans="1:7" s="89" customFormat="1" hidden="1">
      <c r="A240" s="351"/>
      <c r="B240" s="87"/>
      <c r="C240" s="87"/>
      <c r="D240" s="205"/>
      <c r="E240" s="87"/>
      <c r="F240" s="68">
        <f t="shared" si="3"/>
        <v>0</v>
      </c>
      <c r="G240" s="89" t="s">
        <v>196</v>
      </c>
    </row>
    <row r="241" spans="1:7" s="89" customFormat="1" hidden="1">
      <c r="A241" s="351"/>
      <c r="B241" s="87"/>
      <c r="C241" s="87"/>
      <c r="D241" s="205"/>
      <c r="E241" s="87"/>
      <c r="F241" s="68">
        <f t="shared" si="3"/>
        <v>0</v>
      </c>
      <c r="G241" s="89" t="s">
        <v>196</v>
      </c>
    </row>
    <row r="242" spans="1:7" s="89" customFormat="1" hidden="1">
      <c r="A242" s="351"/>
      <c r="B242" s="87"/>
      <c r="C242" s="87"/>
      <c r="D242" s="205"/>
      <c r="E242" s="87"/>
      <c r="F242" s="68">
        <f t="shared" si="3"/>
        <v>0</v>
      </c>
      <c r="G242" s="89" t="s">
        <v>196</v>
      </c>
    </row>
    <row r="243" spans="1:7" s="89" customFormat="1" hidden="1">
      <c r="A243" s="351"/>
      <c r="B243" s="87"/>
      <c r="C243" s="87"/>
      <c r="D243" s="205"/>
      <c r="E243" s="87"/>
      <c r="F243" s="68">
        <f t="shared" si="3"/>
        <v>0</v>
      </c>
      <c r="G243" s="89" t="s">
        <v>196</v>
      </c>
    </row>
    <row r="244" spans="1:7" s="89" customFormat="1" hidden="1">
      <c r="A244" s="351"/>
      <c r="B244" s="87"/>
      <c r="C244" s="87"/>
      <c r="D244" s="205"/>
      <c r="E244" s="87"/>
      <c r="F244" s="68">
        <f t="shared" si="3"/>
        <v>0</v>
      </c>
      <c r="G244" s="89" t="s">
        <v>196</v>
      </c>
    </row>
    <row r="245" spans="1:7" s="89" customFormat="1" hidden="1">
      <c r="A245" s="351"/>
      <c r="B245" s="87"/>
      <c r="C245" s="87"/>
      <c r="D245" s="205"/>
      <c r="E245" s="87"/>
      <c r="F245" s="68">
        <f t="shared" si="3"/>
        <v>0</v>
      </c>
      <c r="G245" s="89" t="s">
        <v>196</v>
      </c>
    </row>
    <row r="246" spans="1:7" s="89" customFormat="1" hidden="1">
      <c r="A246" s="351"/>
      <c r="B246" s="87"/>
      <c r="C246" s="87"/>
      <c r="D246" s="205"/>
      <c r="E246" s="87"/>
      <c r="F246" s="68">
        <f t="shared" si="3"/>
        <v>0</v>
      </c>
      <c r="G246" s="89" t="s">
        <v>196</v>
      </c>
    </row>
    <row r="247" spans="1:7" s="89" customFormat="1" hidden="1">
      <c r="A247" s="351"/>
      <c r="B247" s="87"/>
      <c r="C247" s="87"/>
      <c r="D247" s="205"/>
      <c r="E247" s="87"/>
      <c r="F247" s="68">
        <f t="shared" si="3"/>
        <v>0</v>
      </c>
      <c r="G247" s="89" t="s">
        <v>196</v>
      </c>
    </row>
    <row r="248" spans="1:7" s="89" customFormat="1" hidden="1">
      <c r="A248" s="351"/>
      <c r="B248" s="87"/>
      <c r="C248" s="87"/>
      <c r="D248" s="205"/>
      <c r="E248" s="87"/>
      <c r="F248" s="68">
        <f t="shared" si="3"/>
        <v>0</v>
      </c>
      <c r="G248" s="89" t="s">
        <v>196</v>
      </c>
    </row>
    <row r="249" spans="1:7" s="89" customFormat="1" hidden="1">
      <c r="A249" s="351"/>
      <c r="B249" s="87"/>
      <c r="C249" s="87"/>
      <c r="D249" s="205"/>
      <c r="E249" s="87"/>
      <c r="F249" s="68">
        <f t="shared" si="3"/>
        <v>0</v>
      </c>
      <c r="G249" s="89" t="s">
        <v>196</v>
      </c>
    </row>
    <row r="250" spans="1:7" s="89" customFormat="1" hidden="1">
      <c r="A250" s="351"/>
      <c r="B250" s="87"/>
      <c r="C250" s="87"/>
      <c r="D250" s="205"/>
      <c r="E250" s="87"/>
      <c r="F250" s="68">
        <f t="shared" si="3"/>
        <v>0</v>
      </c>
      <c r="G250" s="89" t="s">
        <v>196</v>
      </c>
    </row>
    <row r="251" spans="1:7" s="89" customFormat="1" hidden="1">
      <c r="A251" s="351"/>
      <c r="B251" s="87"/>
      <c r="C251" s="87"/>
      <c r="D251" s="205"/>
      <c r="E251" s="87"/>
      <c r="F251" s="68">
        <f t="shared" si="3"/>
        <v>0</v>
      </c>
      <c r="G251" s="89" t="s">
        <v>196</v>
      </c>
    </row>
    <row r="252" spans="1:7" s="89" customFormat="1" hidden="1">
      <c r="A252" s="351"/>
      <c r="B252" s="87"/>
      <c r="C252" s="87"/>
      <c r="D252" s="205"/>
      <c r="E252" s="87"/>
      <c r="F252" s="68">
        <f t="shared" si="3"/>
        <v>0</v>
      </c>
      <c r="G252" s="89" t="s">
        <v>196</v>
      </c>
    </row>
    <row r="253" spans="1:7" s="89" customFormat="1" hidden="1">
      <c r="A253" s="351"/>
      <c r="B253" s="87"/>
      <c r="C253" s="87"/>
      <c r="D253" s="205"/>
      <c r="E253" s="87"/>
      <c r="F253" s="68">
        <f t="shared" si="3"/>
        <v>0</v>
      </c>
      <c r="G253" s="89" t="s">
        <v>196</v>
      </c>
    </row>
    <row r="254" spans="1:7" s="89" customFormat="1" hidden="1">
      <c r="A254" s="351"/>
      <c r="B254" s="87"/>
      <c r="C254" s="87"/>
      <c r="D254" s="205"/>
      <c r="E254" s="87"/>
      <c r="F254" s="68">
        <f t="shared" si="3"/>
        <v>0</v>
      </c>
      <c r="G254" s="89" t="s">
        <v>196</v>
      </c>
    </row>
    <row r="255" spans="1:7" s="89" customFormat="1" hidden="1">
      <c r="A255" s="351"/>
      <c r="B255" s="87"/>
      <c r="C255" s="87"/>
      <c r="D255" s="205"/>
      <c r="E255" s="87"/>
      <c r="F255" s="68">
        <f t="shared" si="3"/>
        <v>0</v>
      </c>
      <c r="G255" s="89" t="s">
        <v>196</v>
      </c>
    </row>
    <row r="256" spans="1:7" s="89" customFormat="1" hidden="1">
      <c r="A256" s="351"/>
      <c r="B256" s="87"/>
      <c r="C256" s="87"/>
      <c r="D256" s="205"/>
      <c r="E256" s="87"/>
      <c r="F256" s="68">
        <f t="shared" si="3"/>
        <v>0</v>
      </c>
      <c r="G256" s="89" t="s">
        <v>196</v>
      </c>
    </row>
    <row r="257" spans="1:9" s="89" customFormat="1" hidden="1">
      <c r="A257" s="351"/>
      <c r="B257" s="87"/>
      <c r="C257" s="87"/>
      <c r="D257" s="205"/>
      <c r="E257" s="87"/>
      <c r="F257" s="68">
        <f t="shared" si="3"/>
        <v>0</v>
      </c>
      <c r="G257" s="89" t="s">
        <v>196</v>
      </c>
    </row>
    <row r="258" spans="1:9" s="89" customFormat="1" hidden="1">
      <c r="A258" s="351"/>
      <c r="B258" s="87"/>
      <c r="C258" s="87"/>
      <c r="D258" s="205"/>
      <c r="E258" s="87"/>
      <c r="F258" s="68">
        <f t="shared" si="3"/>
        <v>0</v>
      </c>
      <c r="G258" s="89" t="s">
        <v>196</v>
      </c>
    </row>
    <row r="259" spans="1:9" s="89" customFormat="1" hidden="1">
      <c r="A259" s="351"/>
      <c r="B259" s="87"/>
      <c r="C259" s="87"/>
      <c r="D259" s="205"/>
      <c r="E259" s="87"/>
      <c r="F259" s="68">
        <f t="shared" si="3"/>
        <v>0</v>
      </c>
      <c r="G259" s="89" t="s">
        <v>196</v>
      </c>
    </row>
    <row r="260" spans="1:9" s="89" customFormat="1" hidden="1">
      <c r="A260" s="351"/>
      <c r="B260" s="87"/>
      <c r="C260" s="87"/>
      <c r="D260" s="205"/>
      <c r="E260" s="87"/>
      <c r="F260" s="68">
        <f t="shared" si="3"/>
        <v>0</v>
      </c>
      <c r="G260" s="89" t="s">
        <v>196</v>
      </c>
    </row>
    <row r="261" spans="1:9" s="89" customFormat="1" hidden="1">
      <c r="A261" s="351"/>
      <c r="B261" s="87"/>
      <c r="C261" s="87"/>
      <c r="D261" s="205"/>
      <c r="E261" s="87"/>
      <c r="F261" s="68">
        <f t="shared" si="3"/>
        <v>0</v>
      </c>
      <c r="G261" s="89" t="s">
        <v>196</v>
      </c>
    </row>
    <row r="262" spans="1:9" s="89" customFormat="1" hidden="1">
      <c r="A262" s="351"/>
      <c r="B262" s="87"/>
      <c r="C262" s="87"/>
      <c r="D262" s="205"/>
      <c r="E262" s="87"/>
      <c r="F262" s="68">
        <f t="shared" si="3"/>
        <v>0</v>
      </c>
      <c r="G262" s="89" t="s">
        <v>196</v>
      </c>
    </row>
    <row r="263" spans="1:9" s="89" customFormat="1" hidden="1">
      <c r="A263" s="351"/>
      <c r="B263" s="87"/>
      <c r="C263" s="87"/>
      <c r="D263" s="205"/>
      <c r="E263" s="87"/>
      <c r="F263" s="68">
        <f t="shared" si="3"/>
        <v>0</v>
      </c>
      <c r="G263" s="89" t="s">
        <v>196</v>
      </c>
    </row>
    <row r="264" spans="1:9" s="89" customFormat="1" hidden="1">
      <c r="A264" s="351"/>
      <c r="B264" s="87"/>
      <c r="C264" s="87"/>
      <c r="D264" s="205"/>
      <c r="E264" s="87"/>
      <c r="F264" s="68">
        <f t="shared" si="3"/>
        <v>0</v>
      </c>
      <c r="G264" s="89" t="s">
        <v>196</v>
      </c>
    </row>
    <row r="265" spans="1:9" s="89" customFormat="1" hidden="1">
      <c r="A265" s="351"/>
      <c r="B265" s="87"/>
      <c r="C265" s="87"/>
      <c r="D265" s="205"/>
      <c r="E265" s="87"/>
      <c r="F265" s="68">
        <f t="shared" si="3"/>
        <v>0</v>
      </c>
      <c r="G265" s="89" t="s">
        <v>196</v>
      </c>
    </row>
    <row r="266" spans="1:9" s="89" customFormat="1" hidden="1">
      <c r="A266" s="351"/>
      <c r="B266" s="87"/>
      <c r="C266" s="87"/>
      <c r="D266" s="205"/>
      <c r="E266" s="87"/>
      <c r="F266" s="68">
        <f t="shared" si="3"/>
        <v>0</v>
      </c>
      <c r="G266" s="89" t="s">
        <v>196</v>
      </c>
    </row>
    <row r="267" spans="1:9" s="89" customFormat="1">
      <c r="A267" s="351" t="s">
        <v>272</v>
      </c>
      <c r="B267" s="87">
        <v>3</v>
      </c>
      <c r="C267" s="87" t="s">
        <v>319</v>
      </c>
      <c r="D267" s="205">
        <f t="shared" ref="D267" ca="1" si="4">RAND()*400000</f>
        <v>105797.72865220169</v>
      </c>
      <c r="E267" s="87">
        <v>7</v>
      </c>
      <c r="F267" s="215">
        <f ca="1">ROUND(+B267*D267*E267,2)</f>
        <v>2221752.2999999998</v>
      </c>
      <c r="G267" s="89" t="s">
        <v>196</v>
      </c>
    </row>
    <row r="268" spans="1:9" s="89" customFormat="1">
      <c r="A268" s="351"/>
      <c r="B268" s="78"/>
      <c r="C268" s="78"/>
      <c r="D268" s="164"/>
      <c r="E268" s="169" t="s">
        <v>197</v>
      </c>
      <c r="F268" s="68">
        <f ca="1">ROUND(SUBTOTAL(109,F137:F267),2)</f>
        <v>12709324.67</v>
      </c>
      <c r="G268" s="89" t="s">
        <v>196</v>
      </c>
      <c r="I268" s="349" t="s">
        <v>210</v>
      </c>
    </row>
    <row r="269" spans="1:9">
      <c r="F269" s="217"/>
      <c r="G269" s="89" t="s">
        <v>198</v>
      </c>
    </row>
    <row r="270" spans="1:9">
      <c r="C270" s="483" t="str">
        <f>"Total "&amp;B2</f>
        <v>Total GRANT EXCLUSIVE LINE ITEM</v>
      </c>
      <c r="D270" s="483"/>
      <c r="E270" s="483"/>
      <c r="F270" s="68">
        <f ca="1">+F268+F136</f>
        <v>29767251.520000003</v>
      </c>
      <c r="G270" s="89" t="s">
        <v>198</v>
      </c>
      <c r="I270" s="121" t="s">
        <v>200</v>
      </c>
    </row>
    <row r="271" spans="1:9" s="89" customFormat="1">
      <c r="A271" s="182"/>
      <c r="B271" s="78"/>
      <c r="C271" s="78"/>
      <c r="D271" s="78"/>
      <c r="E271" s="78"/>
      <c r="F271" s="110"/>
      <c r="G271" s="89" t="s">
        <v>198</v>
      </c>
    </row>
    <row r="272" spans="1:9" s="89" customFormat="1">
      <c r="A272" s="185" t="str">
        <f>B2&amp;" Narrative (State):"</f>
        <v>GRANT EXCLUSIVE LINE ITEM Narrative (State):</v>
      </c>
      <c r="B272" s="95"/>
      <c r="C272" s="95"/>
      <c r="D272" s="95"/>
      <c r="E272" s="95"/>
      <c r="F272" s="96"/>
      <c r="G272" s="89" t="s">
        <v>193</v>
      </c>
      <c r="I272" s="122" t="s">
        <v>202</v>
      </c>
    </row>
    <row r="273" spans="1:17" s="89" customFormat="1" ht="45" customHeight="1">
      <c r="A273" s="477" t="s">
        <v>322</v>
      </c>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GRANT EXCLUSIVE LINE ITEM Narrative (Non-State) i.e. Match or Other Funding</v>
      </c>
      <c r="B275" s="99"/>
      <c r="C275" s="99"/>
      <c r="D275" s="99"/>
      <c r="E275" s="99"/>
      <c r="F275" s="100"/>
      <c r="G275" s="89" t="s">
        <v>196</v>
      </c>
      <c r="I275" s="122" t="s">
        <v>202</v>
      </c>
    </row>
    <row r="276" spans="1:17" s="89" customFormat="1" ht="45" customHeight="1">
      <c r="A276" s="477" t="s">
        <v>323</v>
      </c>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x0OFTjqYMAC1Wta8ZpeybNnu1K7PXSKlUbSRfgJNrFbjHfuxSwfR3IoOwlQr4ilrLErQIMauWXYNTO5i+byg==" saltValue="p8n2x3gnlNmGLg8SQgPpdA==" spinCount="100000" sheet="1" formatCells="0" formatRows="0" insertRows="0" deleteRows="0" sort="0" autoFilter="0"/>
  <autoFilter ref="G1:G278" xr:uid="{00000000-0001-0000-1500-000000000000}"/>
  <mergeCells count="8">
    <mergeCell ref="A276:F276"/>
    <mergeCell ref="I276:Q276"/>
    <mergeCell ref="A1:E1"/>
    <mergeCell ref="B2:F2"/>
    <mergeCell ref="A3:F3"/>
    <mergeCell ref="C270:E270"/>
    <mergeCell ref="A273:F273"/>
    <mergeCell ref="I273:Q273"/>
  </mergeCells>
  <printOptions horizontalCentered="1"/>
  <pageMargins left="0.25" right="0.25" top="0.25" bottom="0.5" header="0.3" footer="0.3"/>
  <pageSetup fitToHeight="0" orientation="landscape" blackAndWhite="1" r:id="rId1"/>
  <headerFooter>
    <oddFooter>&amp;L&amp;F</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4289A-C511-4EC0-9993-AA71CDC435D5}">
  <sheetPr>
    <pageSetUpPr fitToPage="1"/>
  </sheetPr>
  <dimension ref="A1:Q278"/>
  <sheetViews>
    <sheetView zoomScaleNormal="100" zoomScaleSheetLayoutView="100" workbookViewId="0">
      <selection activeCell="A2" sqref="A2:XFD3"/>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t="s">
        <v>328</v>
      </c>
      <c r="B2" s="501" t="s">
        <v>318</v>
      </c>
      <c r="C2" s="501"/>
      <c r="D2" s="501"/>
      <c r="E2" s="501"/>
      <c r="F2" s="501"/>
      <c r="G2" s="45"/>
    </row>
    <row r="3" spans="1:9" ht="42" customHeight="1">
      <c r="A3" s="431" t="s">
        <v>311</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t="s">
        <v>279</v>
      </c>
      <c r="B6" s="87">
        <v>3</v>
      </c>
      <c r="C6" s="87" t="s">
        <v>319</v>
      </c>
      <c r="D6" s="205">
        <f ca="1">RAND()*400000</f>
        <v>97705.334627483695</v>
      </c>
      <c r="E6" s="87">
        <v>7</v>
      </c>
      <c r="F6" s="68">
        <f t="shared" ref="F6:F134" ca="1" si="0">ROUND(+B6*D6*E6,2)</f>
        <v>2051812.03</v>
      </c>
      <c r="G6" s="89" t="s">
        <v>193</v>
      </c>
    </row>
    <row r="7" spans="1:9" s="89" customFormat="1">
      <c r="A7" s="351" t="s">
        <v>320</v>
      </c>
      <c r="B7" s="87">
        <v>3</v>
      </c>
      <c r="C7" s="87" t="s">
        <v>319</v>
      </c>
      <c r="D7" s="205">
        <f t="shared" ref="D7:D8" ca="1" si="1">RAND()*400000</f>
        <v>385922.20891250769</v>
      </c>
      <c r="E7" s="87">
        <v>7</v>
      </c>
      <c r="F7" s="68">
        <f t="shared" ca="1" si="0"/>
        <v>8104366.3899999997</v>
      </c>
      <c r="G7" s="89" t="s">
        <v>193</v>
      </c>
    </row>
    <row r="8" spans="1:9" s="89" customFormat="1">
      <c r="A8" s="351" t="s">
        <v>321</v>
      </c>
      <c r="B8" s="87">
        <v>3</v>
      </c>
      <c r="C8" s="87" t="s">
        <v>319</v>
      </c>
      <c r="D8" s="205">
        <f t="shared" ca="1" si="1"/>
        <v>332059.47303848149</v>
      </c>
      <c r="E8" s="87">
        <v>7</v>
      </c>
      <c r="F8" s="68">
        <f t="shared" ca="1" si="0"/>
        <v>6973248.9299999997</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si="0"/>
        <v>0</v>
      </c>
      <c r="G39" s="89" t="s">
        <v>193</v>
      </c>
    </row>
    <row r="40" spans="1:7" s="89" customFormat="1" hidden="1">
      <c r="A40" s="351"/>
      <c r="B40" s="87"/>
      <c r="C40" s="87"/>
      <c r="D40" s="205"/>
      <c r="E40" s="87"/>
      <c r="F40" s="68">
        <f t="shared" si="0"/>
        <v>0</v>
      </c>
      <c r="G40" s="89" t="s">
        <v>193</v>
      </c>
    </row>
    <row r="41" spans="1:7" s="89" customFormat="1" hidden="1">
      <c r="A41" s="351"/>
      <c r="B41" s="87"/>
      <c r="C41" s="87"/>
      <c r="D41" s="205"/>
      <c r="E41" s="87"/>
      <c r="F41" s="68">
        <f t="shared" si="0"/>
        <v>0</v>
      </c>
      <c r="G41" s="89" t="s">
        <v>193</v>
      </c>
    </row>
    <row r="42" spans="1:7" s="89" customFormat="1" hidden="1">
      <c r="A42" s="351"/>
      <c r="B42" s="87"/>
      <c r="C42" s="87"/>
      <c r="D42" s="205"/>
      <c r="E42" s="87"/>
      <c r="F42" s="68">
        <f t="shared" si="0"/>
        <v>0</v>
      </c>
      <c r="G42" s="89" t="s">
        <v>193</v>
      </c>
    </row>
    <row r="43" spans="1:7" s="89" customFormat="1" hidden="1">
      <c r="A43" s="351"/>
      <c r="B43" s="87"/>
      <c r="C43" s="87"/>
      <c r="D43" s="205"/>
      <c r="E43" s="87"/>
      <c r="F43" s="68">
        <f t="shared" si="0"/>
        <v>0</v>
      </c>
      <c r="G43" s="89" t="s">
        <v>193</v>
      </c>
    </row>
    <row r="44" spans="1:7" s="89" customFormat="1" hidden="1">
      <c r="A44" s="351"/>
      <c r="B44" s="87"/>
      <c r="C44" s="87"/>
      <c r="D44" s="205"/>
      <c r="E44" s="87"/>
      <c r="F44" s="68">
        <f t="shared" si="0"/>
        <v>0</v>
      </c>
      <c r="G44" s="89" t="s">
        <v>193</v>
      </c>
    </row>
    <row r="45" spans="1:7" s="89" customFormat="1" hidden="1">
      <c r="A45" s="351"/>
      <c r="B45" s="87"/>
      <c r="C45" s="87"/>
      <c r="D45" s="205"/>
      <c r="E45" s="87"/>
      <c r="F45" s="68">
        <f t="shared" si="0"/>
        <v>0</v>
      </c>
      <c r="G45" s="89" t="s">
        <v>193</v>
      </c>
    </row>
    <row r="46" spans="1:7" s="89" customFormat="1" hidden="1">
      <c r="A46" s="351"/>
      <c r="B46" s="87"/>
      <c r="C46" s="87"/>
      <c r="D46" s="205"/>
      <c r="E46" s="87"/>
      <c r="F46" s="68">
        <f t="shared" si="0"/>
        <v>0</v>
      </c>
      <c r="G46" s="89" t="s">
        <v>193</v>
      </c>
    </row>
    <row r="47" spans="1:7" s="89" customFormat="1" hidden="1">
      <c r="A47" s="351"/>
      <c r="B47" s="87"/>
      <c r="C47" s="87"/>
      <c r="D47" s="205"/>
      <c r="E47" s="87"/>
      <c r="F47" s="68">
        <f t="shared" si="0"/>
        <v>0</v>
      </c>
      <c r="G47" s="89" t="s">
        <v>193</v>
      </c>
    </row>
    <row r="48" spans="1:7" s="89" customFormat="1" hidden="1">
      <c r="A48" s="351"/>
      <c r="B48" s="87"/>
      <c r="C48" s="87"/>
      <c r="D48" s="205"/>
      <c r="E48" s="87"/>
      <c r="F48" s="68">
        <f t="shared" si="0"/>
        <v>0</v>
      </c>
      <c r="G48" s="89" t="s">
        <v>193</v>
      </c>
    </row>
    <row r="49" spans="1:7" s="89" customFormat="1" hidden="1">
      <c r="A49" s="351"/>
      <c r="B49" s="87"/>
      <c r="C49" s="87"/>
      <c r="D49" s="205"/>
      <c r="E49" s="87"/>
      <c r="F49" s="68">
        <f t="shared" si="0"/>
        <v>0</v>
      </c>
      <c r="G49" s="89" t="s">
        <v>193</v>
      </c>
    </row>
    <row r="50" spans="1:7" s="89" customFormat="1" hidden="1">
      <c r="A50" s="351"/>
      <c r="B50" s="87"/>
      <c r="C50" s="87"/>
      <c r="D50" s="205"/>
      <c r="E50" s="87"/>
      <c r="F50" s="68">
        <f t="shared" si="0"/>
        <v>0</v>
      </c>
      <c r="G50" s="89" t="s">
        <v>193</v>
      </c>
    </row>
    <row r="51" spans="1:7" s="89" customFormat="1" hidden="1">
      <c r="A51" s="351"/>
      <c r="B51" s="87"/>
      <c r="C51" s="87"/>
      <c r="D51" s="205"/>
      <c r="E51" s="87"/>
      <c r="F51" s="68">
        <f t="shared" si="0"/>
        <v>0</v>
      </c>
      <c r="G51" s="89" t="s">
        <v>193</v>
      </c>
    </row>
    <row r="52" spans="1:7" s="89" customFormat="1" hidden="1">
      <c r="A52" s="351"/>
      <c r="B52" s="87"/>
      <c r="C52" s="87"/>
      <c r="D52" s="205"/>
      <c r="E52" s="87"/>
      <c r="F52" s="68">
        <f t="shared" si="0"/>
        <v>0</v>
      </c>
      <c r="G52" s="89" t="s">
        <v>193</v>
      </c>
    </row>
    <row r="53" spans="1:7" s="89" customFormat="1" hidden="1">
      <c r="A53" s="351"/>
      <c r="B53" s="87"/>
      <c r="C53" s="87"/>
      <c r="D53" s="205"/>
      <c r="E53" s="87"/>
      <c r="F53" s="68">
        <f t="shared" si="0"/>
        <v>0</v>
      </c>
      <c r="G53" s="89" t="s">
        <v>193</v>
      </c>
    </row>
    <row r="54" spans="1:7" s="89" customFormat="1" hidden="1">
      <c r="A54" s="351"/>
      <c r="B54" s="87"/>
      <c r="C54" s="87"/>
      <c r="D54" s="205"/>
      <c r="E54" s="87"/>
      <c r="F54" s="68">
        <f t="shared" si="0"/>
        <v>0</v>
      </c>
      <c r="G54" s="89" t="s">
        <v>193</v>
      </c>
    </row>
    <row r="55" spans="1:7" s="89" customFormat="1" hidden="1">
      <c r="A55" s="351"/>
      <c r="B55" s="87"/>
      <c r="C55" s="87"/>
      <c r="D55" s="205"/>
      <c r="E55" s="87"/>
      <c r="F55" s="68">
        <f t="shared" si="0"/>
        <v>0</v>
      </c>
      <c r="G55" s="89" t="s">
        <v>193</v>
      </c>
    </row>
    <row r="56" spans="1:7" s="89" customFormat="1" hidden="1">
      <c r="A56" s="351"/>
      <c r="B56" s="87"/>
      <c r="C56" s="87"/>
      <c r="D56" s="205"/>
      <c r="E56" s="87"/>
      <c r="F56" s="68">
        <f t="shared" si="0"/>
        <v>0</v>
      </c>
      <c r="G56" s="89" t="s">
        <v>193</v>
      </c>
    </row>
    <row r="57" spans="1:7" s="89" customFormat="1" hidden="1">
      <c r="A57" s="351"/>
      <c r="B57" s="87"/>
      <c r="C57" s="87"/>
      <c r="D57" s="205"/>
      <c r="E57" s="87"/>
      <c r="F57" s="68">
        <f t="shared" si="0"/>
        <v>0</v>
      </c>
      <c r="G57" s="89" t="s">
        <v>193</v>
      </c>
    </row>
    <row r="58" spans="1:7" s="89" customFormat="1" hidden="1">
      <c r="A58" s="351"/>
      <c r="B58" s="87"/>
      <c r="C58" s="87"/>
      <c r="D58" s="205"/>
      <c r="E58" s="87"/>
      <c r="F58" s="68">
        <f t="shared" si="0"/>
        <v>0</v>
      </c>
      <c r="G58" s="89" t="s">
        <v>193</v>
      </c>
    </row>
    <row r="59" spans="1:7" s="89" customFormat="1" hidden="1">
      <c r="A59" s="351"/>
      <c r="B59" s="87"/>
      <c r="C59" s="87"/>
      <c r="D59" s="205"/>
      <c r="E59" s="87"/>
      <c r="F59" s="68">
        <f t="shared" si="0"/>
        <v>0</v>
      </c>
      <c r="G59" s="89" t="s">
        <v>193</v>
      </c>
    </row>
    <row r="60" spans="1:7" s="89" customFormat="1" hidden="1">
      <c r="A60" s="351"/>
      <c r="B60" s="87"/>
      <c r="C60" s="87"/>
      <c r="D60" s="205"/>
      <c r="E60" s="87"/>
      <c r="F60" s="68">
        <f t="shared" si="0"/>
        <v>0</v>
      </c>
      <c r="G60" s="89" t="s">
        <v>193</v>
      </c>
    </row>
    <row r="61" spans="1:7" s="89" customFormat="1" hidden="1">
      <c r="A61" s="351"/>
      <c r="B61" s="87"/>
      <c r="C61" s="87"/>
      <c r="D61" s="205"/>
      <c r="E61" s="87"/>
      <c r="F61" s="68">
        <f t="shared" si="0"/>
        <v>0</v>
      </c>
      <c r="G61" s="89" t="s">
        <v>193</v>
      </c>
    </row>
    <row r="62" spans="1:7" s="89" customFormat="1" hidden="1">
      <c r="A62" s="351"/>
      <c r="B62" s="87"/>
      <c r="C62" s="87"/>
      <c r="D62" s="205"/>
      <c r="E62" s="87"/>
      <c r="F62" s="68">
        <f t="shared" si="0"/>
        <v>0</v>
      </c>
      <c r="G62" s="89" t="s">
        <v>193</v>
      </c>
    </row>
    <row r="63" spans="1:7" s="89" customFormat="1" hidden="1">
      <c r="A63" s="351"/>
      <c r="B63" s="87"/>
      <c r="C63" s="87"/>
      <c r="D63" s="205"/>
      <c r="E63" s="87"/>
      <c r="F63" s="68">
        <f t="shared" si="0"/>
        <v>0</v>
      </c>
      <c r="G63" s="89" t="s">
        <v>193</v>
      </c>
    </row>
    <row r="64" spans="1:7" s="89" customFormat="1" hidden="1">
      <c r="A64" s="351"/>
      <c r="B64" s="87"/>
      <c r="C64" s="87"/>
      <c r="D64" s="205"/>
      <c r="E64" s="87"/>
      <c r="F64" s="68">
        <f t="shared" si="0"/>
        <v>0</v>
      </c>
      <c r="G64" s="89" t="s">
        <v>193</v>
      </c>
    </row>
    <row r="65" spans="1:7" s="89" customFormat="1" hidden="1">
      <c r="A65" s="351"/>
      <c r="B65" s="87"/>
      <c r="C65" s="87"/>
      <c r="D65" s="205"/>
      <c r="E65" s="87"/>
      <c r="F65" s="68">
        <f t="shared" si="0"/>
        <v>0</v>
      </c>
      <c r="G65" s="89" t="s">
        <v>193</v>
      </c>
    </row>
    <row r="66" spans="1:7" s="89" customFormat="1" hidden="1">
      <c r="A66" s="351"/>
      <c r="B66" s="87"/>
      <c r="C66" s="87"/>
      <c r="D66" s="205"/>
      <c r="E66" s="87"/>
      <c r="F66" s="68">
        <f t="shared" si="0"/>
        <v>0</v>
      </c>
      <c r="G66" s="89" t="s">
        <v>193</v>
      </c>
    </row>
    <row r="67" spans="1:7" s="89" customFormat="1" hidden="1">
      <c r="A67" s="351"/>
      <c r="B67" s="87"/>
      <c r="C67" s="87"/>
      <c r="D67" s="205"/>
      <c r="E67" s="87"/>
      <c r="F67" s="68">
        <f t="shared" si="0"/>
        <v>0</v>
      </c>
      <c r="G67" s="89" t="s">
        <v>193</v>
      </c>
    </row>
    <row r="68" spans="1:7" s="89" customFormat="1" hidden="1">
      <c r="A68" s="351"/>
      <c r="B68" s="87"/>
      <c r="C68" s="87"/>
      <c r="D68" s="205"/>
      <c r="E68" s="87"/>
      <c r="F68" s="68">
        <f t="shared" si="0"/>
        <v>0</v>
      </c>
      <c r="G68" s="89" t="s">
        <v>193</v>
      </c>
    </row>
    <row r="69" spans="1:7" s="89" customFormat="1" hidden="1">
      <c r="A69" s="351"/>
      <c r="B69" s="87"/>
      <c r="C69" s="87"/>
      <c r="D69" s="205"/>
      <c r="E69" s="87"/>
      <c r="F69" s="68">
        <f t="shared" si="0"/>
        <v>0</v>
      </c>
      <c r="G69" s="89" t="s">
        <v>193</v>
      </c>
    </row>
    <row r="70" spans="1:7" s="89" customFormat="1" hidden="1">
      <c r="A70" s="351"/>
      <c r="B70" s="87"/>
      <c r="C70" s="87"/>
      <c r="D70" s="205"/>
      <c r="E70" s="87"/>
      <c r="F70" s="68">
        <f t="shared" si="0"/>
        <v>0</v>
      </c>
      <c r="G70" s="89" t="s">
        <v>193</v>
      </c>
    </row>
    <row r="71" spans="1:7" s="89" customFormat="1" hidden="1">
      <c r="A71" s="351"/>
      <c r="B71" s="87"/>
      <c r="C71" s="87"/>
      <c r="D71" s="205"/>
      <c r="E71" s="87"/>
      <c r="F71" s="68">
        <f t="shared" si="0"/>
        <v>0</v>
      </c>
      <c r="G71" s="89" t="s">
        <v>193</v>
      </c>
    </row>
    <row r="72" spans="1:7" s="89" customFormat="1" hidden="1">
      <c r="A72" s="351"/>
      <c r="B72" s="87"/>
      <c r="C72" s="87"/>
      <c r="D72" s="205"/>
      <c r="E72" s="87"/>
      <c r="F72" s="68">
        <f t="shared" si="0"/>
        <v>0</v>
      </c>
      <c r="G72" s="89" t="s">
        <v>193</v>
      </c>
    </row>
    <row r="73" spans="1:7" s="89" customFormat="1" hidden="1">
      <c r="A73" s="351"/>
      <c r="B73" s="87"/>
      <c r="C73" s="87"/>
      <c r="D73" s="205"/>
      <c r="E73" s="87"/>
      <c r="F73" s="68">
        <f t="shared" si="0"/>
        <v>0</v>
      </c>
      <c r="G73" s="89" t="s">
        <v>193</v>
      </c>
    </row>
    <row r="74" spans="1:7" s="89" customFormat="1" hidden="1">
      <c r="A74" s="351"/>
      <c r="B74" s="87"/>
      <c r="C74" s="87"/>
      <c r="D74" s="205"/>
      <c r="E74" s="87"/>
      <c r="F74" s="68">
        <f t="shared" si="0"/>
        <v>0</v>
      </c>
      <c r="G74" s="89" t="s">
        <v>193</v>
      </c>
    </row>
    <row r="75" spans="1:7" s="89" customFormat="1" hidden="1">
      <c r="A75" s="351"/>
      <c r="B75" s="87"/>
      <c r="C75" s="87"/>
      <c r="D75" s="205"/>
      <c r="E75" s="87"/>
      <c r="F75" s="68">
        <f t="shared" si="0"/>
        <v>0</v>
      </c>
      <c r="G75" s="89" t="s">
        <v>193</v>
      </c>
    </row>
    <row r="76" spans="1:7" s="89" customFormat="1" hidden="1">
      <c r="A76" s="351"/>
      <c r="B76" s="87"/>
      <c r="C76" s="87"/>
      <c r="D76" s="205"/>
      <c r="E76" s="87"/>
      <c r="F76" s="68">
        <f t="shared" si="0"/>
        <v>0</v>
      </c>
      <c r="G76" s="89" t="s">
        <v>193</v>
      </c>
    </row>
    <row r="77" spans="1:7" s="89" customFormat="1" hidden="1">
      <c r="A77" s="351"/>
      <c r="B77" s="87"/>
      <c r="C77" s="87"/>
      <c r="D77" s="205"/>
      <c r="E77" s="87"/>
      <c r="F77" s="68">
        <f t="shared" si="0"/>
        <v>0</v>
      </c>
      <c r="G77" s="89" t="s">
        <v>193</v>
      </c>
    </row>
    <row r="78" spans="1:7" s="89" customFormat="1" hidden="1">
      <c r="A78" s="351"/>
      <c r="B78" s="87"/>
      <c r="C78" s="87"/>
      <c r="D78" s="205"/>
      <c r="E78" s="87"/>
      <c r="F78" s="68">
        <f t="shared" si="0"/>
        <v>0</v>
      </c>
      <c r="G78" s="89" t="s">
        <v>193</v>
      </c>
    </row>
    <row r="79" spans="1:7" s="89" customFormat="1" hidden="1">
      <c r="A79" s="351"/>
      <c r="B79" s="87"/>
      <c r="C79" s="87"/>
      <c r="D79" s="205"/>
      <c r="E79" s="87"/>
      <c r="F79" s="68">
        <f t="shared" si="0"/>
        <v>0</v>
      </c>
      <c r="G79" s="89" t="s">
        <v>193</v>
      </c>
    </row>
    <row r="80" spans="1:7" s="89" customFormat="1" hidden="1">
      <c r="A80" s="351"/>
      <c r="B80" s="87"/>
      <c r="C80" s="87"/>
      <c r="D80" s="205"/>
      <c r="E80" s="87"/>
      <c r="F80" s="68">
        <f t="shared" si="0"/>
        <v>0</v>
      </c>
      <c r="G80" s="89" t="s">
        <v>193</v>
      </c>
    </row>
    <row r="81" spans="1:7" s="89" customFormat="1" hidden="1">
      <c r="A81" s="351"/>
      <c r="B81" s="87"/>
      <c r="C81" s="87"/>
      <c r="D81" s="205"/>
      <c r="E81" s="87"/>
      <c r="F81" s="68">
        <f t="shared" si="0"/>
        <v>0</v>
      </c>
      <c r="G81" s="89" t="s">
        <v>193</v>
      </c>
    </row>
    <row r="82" spans="1:7" s="89" customFormat="1" hidden="1">
      <c r="A82" s="351"/>
      <c r="B82" s="87"/>
      <c r="C82" s="87"/>
      <c r="D82" s="205"/>
      <c r="E82" s="87"/>
      <c r="F82" s="68">
        <f t="shared" si="0"/>
        <v>0</v>
      </c>
      <c r="G82" s="89" t="s">
        <v>193</v>
      </c>
    </row>
    <row r="83" spans="1:7" s="89" customFormat="1" hidden="1">
      <c r="A83" s="351"/>
      <c r="B83" s="87"/>
      <c r="C83" s="87"/>
      <c r="D83" s="205"/>
      <c r="E83" s="87"/>
      <c r="F83" s="68">
        <f t="shared" si="0"/>
        <v>0</v>
      </c>
      <c r="G83" s="89" t="s">
        <v>193</v>
      </c>
    </row>
    <row r="84" spans="1:7" s="89" customFormat="1" hidden="1">
      <c r="A84" s="351"/>
      <c r="B84" s="87"/>
      <c r="C84" s="87"/>
      <c r="D84" s="205"/>
      <c r="E84" s="87"/>
      <c r="F84" s="68">
        <f t="shared" si="0"/>
        <v>0</v>
      </c>
      <c r="G84" s="89" t="s">
        <v>193</v>
      </c>
    </row>
    <row r="85" spans="1:7" s="89" customFormat="1" hidden="1">
      <c r="A85" s="351"/>
      <c r="B85" s="87"/>
      <c r="C85" s="87"/>
      <c r="D85" s="205"/>
      <c r="E85" s="87"/>
      <c r="F85" s="68">
        <f t="shared" si="0"/>
        <v>0</v>
      </c>
      <c r="G85" s="89" t="s">
        <v>193</v>
      </c>
    </row>
    <row r="86" spans="1:7" s="89" customFormat="1" hidden="1">
      <c r="A86" s="351"/>
      <c r="B86" s="87"/>
      <c r="C86" s="87"/>
      <c r="D86" s="205"/>
      <c r="E86" s="87"/>
      <c r="F86" s="68">
        <f t="shared" si="0"/>
        <v>0</v>
      </c>
      <c r="G86" s="89" t="s">
        <v>193</v>
      </c>
    </row>
    <row r="87" spans="1:7" s="89" customFormat="1" hidden="1">
      <c r="A87" s="351"/>
      <c r="B87" s="87"/>
      <c r="C87" s="87"/>
      <c r="D87" s="205"/>
      <c r="E87" s="87"/>
      <c r="F87" s="68">
        <f t="shared" si="0"/>
        <v>0</v>
      </c>
      <c r="G87" s="89" t="s">
        <v>193</v>
      </c>
    </row>
    <row r="88" spans="1:7" s="89" customFormat="1" hidden="1">
      <c r="A88" s="351"/>
      <c r="B88" s="87"/>
      <c r="C88" s="87"/>
      <c r="D88" s="205"/>
      <c r="E88" s="87"/>
      <c r="F88" s="68">
        <f t="shared" si="0"/>
        <v>0</v>
      </c>
      <c r="G88" s="89" t="s">
        <v>193</v>
      </c>
    </row>
    <row r="89" spans="1:7" s="89" customFormat="1" hidden="1">
      <c r="A89" s="351"/>
      <c r="B89" s="87"/>
      <c r="C89" s="87"/>
      <c r="D89" s="205"/>
      <c r="E89" s="87"/>
      <c r="F89" s="68">
        <f t="shared" si="0"/>
        <v>0</v>
      </c>
      <c r="G89" s="89" t="s">
        <v>193</v>
      </c>
    </row>
    <row r="90" spans="1:7" s="89" customFormat="1" hidden="1">
      <c r="A90" s="351"/>
      <c r="B90" s="87"/>
      <c r="C90" s="87"/>
      <c r="D90" s="205"/>
      <c r="E90" s="87"/>
      <c r="F90" s="68">
        <f t="shared" si="0"/>
        <v>0</v>
      </c>
      <c r="G90" s="89" t="s">
        <v>193</v>
      </c>
    </row>
    <row r="91" spans="1:7" s="89" customFormat="1" hidden="1">
      <c r="A91" s="351"/>
      <c r="B91" s="87"/>
      <c r="C91" s="87"/>
      <c r="D91" s="205"/>
      <c r="E91" s="87"/>
      <c r="F91" s="68">
        <f t="shared" si="0"/>
        <v>0</v>
      </c>
      <c r="G91" s="89" t="s">
        <v>193</v>
      </c>
    </row>
    <row r="92" spans="1:7" s="89" customFormat="1" hidden="1">
      <c r="A92" s="351"/>
      <c r="B92" s="87"/>
      <c r="C92" s="87"/>
      <c r="D92" s="205"/>
      <c r="E92" s="87"/>
      <c r="F92" s="68">
        <f t="shared" si="0"/>
        <v>0</v>
      </c>
      <c r="G92" s="89" t="s">
        <v>193</v>
      </c>
    </row>
    <row r="93" spans="1:7" s="89" customFormat="1" hidden="1">
      <c r="A93" s="351"/>
      <c r="B93" s="87"/>
      <c r="C93" s="87"/>
      <c r="D93" s="205"/>
      <c r="E93" s="87"/>
      <c r="F93" s="68">
        <f t="shared" si="0"/>
        <v>0</v>
      </c>
      <c r="G93" s="89" t="s">
        <v>193</v>
      </c>
    </row>
    <row r="94" spans="1:7" s="89" customFormat="1" hidden="1">
      <c r="A94" s="351"/>
      <c r="B94" s="87"/>
      <c r="C94" s="87"/>
      <c r="D94" s="205"/>
      <c r="E94" s="87"/>
      <c r="F94" s="68">
        <f t="shared" si="0"/>
        <v>0</v>
      </c>
      <c r="G94" s="89" t="s">
        <v>193</v>
      </c>
    </row>
    <row r="95" spans="1:7" s="89" customFormat="1" hidden="1">
      <c r="A95" s="351"/>
      <c r="B95" s="87"/>
      <c r="C95" s="87"/>
      <c r="D95" s="205"/>
      <c r="E95" s="87"/>
      <c r="F95" s="68">
        <f t="shared" si="0"/>
        <v>0</v>
      </c>
      <c r="G95" s="89" t="s">
        <v>193</v>
      </c>
    </row>
    <row r="96" spans="1:7" s="89" customFormat="1" hidden="1">
      <c r="A96" s="351"/>
      <c r="B96" s="87"/>
      <c r="C96" s="87"/>
      <c r="D96" s="205"/>
      <c r="E96" s="87"/>
      <c r="F96" s="68">
        <f t="shared" si="0"/>
        <v>0</v>
      </c>
      <c r="G96" s="89" t="s">
        <v>193</v>
      </c>
    </row>
    <row r="97" spans="1:7" s="89" customFormat="1" hidden="1">
      <c r="A97" s="351"/>
      <c r="B97" s="87"/>
      <c r="C97" s="87"/>
      <c r="D97" s="205"/>
      <c r="E97" s="87"/>
      <c r="F97" s="68">
        <f t="shared" si="0"/>
        <v>0</v>
      </c>
      <c r="G97" s="89" t="s">
        <v>193</v>
      </c>
    </row>
    <row r="98" spans="1:7" s="89" customFormat="1" hidden="1">
      <c r="A98" s="351"/>
      <c r="B98" s="87"/>
      <c r="C98" s="87"/>
      <c r="D98" s="205"/>
      <c r="E98" s="87"/>
      <c r="F98" s="68">
        <f t="shared" si="0"/>
        <v>0</v>
      </c>
      <c r="G98" s="89" t="s">
        <v>193</v>
      </c>
    </row>
    <row r="99" spans="1:7" s="89" customFormat="1" hidden="1">
      <c r="A99" s="351"/>
      <c r="B99" s="87"/>
      <c r="C99" s="87"/>
      <c r="D99" s="205"/>
      <c r="E99" s="87"/>
      <c r="F99" s="68">
        <f t="shared" si="0"/>
        <v>0</v>
      </c>
      <c r="G99" s="89" t="s">
        <v>193</v>
      </c>
    </row>
    <row r="100" spans="1:7" s="89" customFormat="1" hidden="1">
      <c r="A100" s="351"/>
      <c r="B100" s="87"/>
      <c r="C100" s="87"/>
      <c r="D100" s="205"/>
      <c r="E100" s="87"/>
      <c r="F100" s="68">
        <f t="shared" si="0"/>
        <v>0</v>
      </c>
      <c r="G100" s="89" t="s">
        <v>193</v>
      </c>
    </row>
    <row r="101" spans="1:7" s="89" customFormat="1" hidden="1">
      <c r="A101" s="351"/>
      <c r="B101" s="87"/>
      <c r="C101" s="87"/>
      <c r="D101" s="205"/>
      <c r="E101" s="87"/>
      <c r="F101" s="68">
        <f t="shared" si="0"/>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si="0"/>
        <v>0</v>
      </c>
      <c r="G111" s="89" t="s">
        <v>193</v>
      </c>
    </row>
    <row r="112" spans="1:7" s="89" customFormat="1" hidden="1">
      <c r="A112" s="351"/>
      <c r="B112" s="87"/>
      <c r="C112" s="87"/>
      <c r="D112" s="205"/>
      <c r="E112" s="87"/>
      <c r="F112" s="68">
        <f t="shared" si="0"/>
        <v>0</v>
      </c>
      <c r="G112" s="89" t="s">
        <v>193</v>
      </c>
    </row>
    <row r="113" spans="1:7" s="89" customFormat="1" hidden="1">
      <c r="A113" s="351"/>
      <c r="B113" s="87"/>
      <c r="C113" s="87"/>
      <c r="D113" s="205"/>
      <c r="E113" s="87"/>
      <c r="F113" s="68">
        <f t="shared" si="0"/>
        <v>0</v>
      </c>
      <c r="G113" s="89" t="s">
        <v>193</v>
      </c>
    </row>
    <row r="114" spans="1:7" s="89" customFormat="1" hidden="1">
      <c r="A114" s="351"/>
      <c r="B114" s="87"/>
      <c r="C114" s="87"/>
      <c r="D114" s="205"/>
      <c r="E114" s="87"/>
      <c r="F114" s="68">
        <f t="shared" si="0"/>
        <v>0</v>
      </c>
      <c r="G114" s="89" t="s">
        <v>193</v>
      </c>
    </row>
    <row r="115" spans="1:7" s="89" customFormat="1" hidden="1">
      <c r="A115" s="351"/>
      <c r="B115" s="87"/>
      <c r="C115" s="87"/>
      <c r="D115" s="205"/>
      <c r="E115" s="87"/>
      <c r="F115" s="68">
        <f t="shared" si="0"/>
        <v>0</v>
      </c>
      <c r="G115" s="89" t="s">
        <v>193</v>
      </c>
    </row>
    <row r="116" spans="1:7" s="89" customFormat="1" hidden="1">
      <c r="A116" s="351"/>
      <c r="B116" s="87"/>
      <c r="C116" s="87"/>
      <c r="D116" s="205"/>
      <c r="E116" s="87"/>
      <c r="F116" s="68">
        <f t="shared" si="0"/>
        <v>0</v>
      </c>
      <c r="G116" s="89" t="s">
        <v>193</v>
      </c>
    </row>
    <row r="117" spans="1:7" s="89" customFormat="1" hidden="1">
      <c r="A117" s="351"/>
      <c r="B117" s="87"/>
      <c r="C117" s="87"/>
      <c r="D117" s="205"/>
      <c r="E117" s="87"/>
      <c r="F117" s="68">
        <f t="shared" si="0"/>
        <v>0</v>
      </c>
      <c r="G117" s="89" t="s">
        <v>193</v>
      </c>
    </row>
    <row r="118" spans="1:7" s="89" customFormat="1" hidden="1">
      <c r="A118" s="351"/>
      <c r="B118" s="87"/>
      <c r="C118" s="87"/>
      <c r="D118" s="205"/>
      <c r="E118" s="87"/>
      <c r="F118" s="68">
        <f t="shared" si="0"/>
        <v>0</v>
      </c>
      <c r="G118" s="89" t="s">
        <v>193</v>
      </c>
    </row>
    <row r="119" spans="1:7" s="89" customFormat="1" hidden="1">
      <c r="A119" s="351"/>
      <c r="B119" s="87"/>
      <c r="C119" s="87"/>
      <c r="D119" s="205"/>
      <c r="E119" s="87"/>
      <c r="F119" s="68">
        <f t="shared" si="0"/>
        <v>0</v>
      </c>
      <c r="G119" s="89" t="s">
        <v>193</v>
      </c>
    </row>
    <row r="120" spans="1:7" s="89" customFormat="1" hidden="1">
      <c r="A120" s="351"/>
      <c r="B120" s="87"/>
      <c r="C120" s="87"/>
      <c r="D120" s="205"/>
      <c r="E120" s="87"/>
      <c r="F120" s="68">
        <f t="shared" si="0"/>
        <v>0</v>
      </c>
      <c r="G120" s="89" t="s">
        <v>193</v>
      </c>
    </row>
    <row r="121" spans="1:7" s="89" customFormat="1" hidden="1">
      <c r="A121" s="351"/>
      <c r="B121" s="87"/>
      <c r="C121" s="87"/>
      <c r="D121" s="205"/>
      <c r="E121" s="87"/>
      <c r="F121" s="68">
        <f t="shared" si="0"/>
        <v>0</v>
      </c>
      <c r="G121" s="89" t="s">
        <v>193</v>
      </c>
    </row>
    <row r="122" spans="1:7" s="89" customFormat="1" hidden="1">
      <c r="A122" s="351"/>
      <c r="B122" s="87"/>
      <c r="C122" s="87"/>
      <c r="D122" s="205"/>
      <c r="E122" s="87"/>
      <c r="F122" s="68">
        <f t="shared" si="0"/>
        <v>0</v>
      </c>
      <c r="G122" s="89" t="s">
        <v>193</v>
      </c>
    </row>
    <row r="123" spans="1:7" s="89" customFormat="1" hidden="1">
      <c r="A123" s="351"/>
      <c r="B123" s="87"/>
      <c r="C123" s="87"/>
      <c r="D123" s="205"/>
      <c r="E123" s="87"/>
      <c r="F123" s="68">
        <f t="shared" si="0"/>
        <v>0</v>
      </c>
      <c r="G123" s="89" t="s">
        <v>193</v>
      </c>
    </row>
    <row r="124" spans="1:7" s="89" customFormat="1" hidden="1">
      <c r="A124" s="351"/>
      <c r="B124" s="87"/>
      <c r="C124" s="87"/>
      <c r="D124" s="205"/>
      <c r="E124" s="87"/>
      <c r="F124" s="68">
        <f t="shared" si="0"/>
        <v>0</v>
      </c>
      <c r="G124" s="89" t="s">
        <v>193</v>
      </c>
    </row>
    <row r="125" spans="1:7" s="89" customFormat="1" hidden="1">
      <c r="A125" s="351"/>
      <c r="B125" s="87"/>
      <c r="C125" s="87"/>
      <c r="D125" s="205"/>
      <c r="E125" s="87"/>
      <c r="F125" s="68">
        <f t="shared" si="0"/>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si="0"/>
        <v>0</v>
      </c>
      <c r="G129" s="89" t="s">
        <v>193</v>
      </c>
    </row>
    <row r="130" spans="1:9" s="89" customFormat="1" hidden="1">
      <c r="A130" s="351"/>
      <c r="B130" s="87"/>
      <c r="C130" s="87"/>
      <c r="D130" s="205"/>
      <c r="E130" s="87"/>
      <c r="F130" s="68">
        <f t="shared" si="0"/>
        <v>0</v>
      </c>
      <c r="G130" s="89" t="s">
        <v>193</v>
      </c>
    </row>
    <row r="131" spans="1:9" s="89" customFormat="1" hidden="1">
      <c r="A131" s="351"/>
      <c r="B131" s="87"/>
      <c r="C131" s="87"/>
      <c r="D131" s="205"/>
      <c r="E131" s="87"/>
      <c r="F131" s="68">
        <f t="shared" si="0"/>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t="s">
        <v>279</v>
      </c>
      <c r="B135" s="87">
        <v>3</v>
      </c>
      <c r="C135" s="87" t="s">
        <v>319</v>
      </c>
      <c r="D135" s="205">
        <f t="shared" ref="D135:D140" ca="1" si="2">RAND()*400000</f>
        <v>237407.02046856511</v>
      </c>
      <c r="E135" s="87">
        <v>7</v>
      </c>
      <c r="F135" s="215">
        <f ca="1">ROUND(+B135*D135*E135,2)</f>
        <v>4985547.43</v>
      </c>
      <c r="G135" s="89" t="s">
        <v>193</v>
      </c>
    </row>
    <row r="136" spans="1:9" s="89" customFormat="1">
      <c r="A136" s="351"/>
      <c r="B136" s="78"/>
      <c r="C136" s="78"/>
      <c r="D136" s="116"/>
      <c r="E136" s="170" t="s">
        <v>194</v>
      </c>
      <c r="F136" s="223">
        <f ca="1">ROUND(SUBTOTAL(109,F6:F135),2)</f>
        <v>22114974.780000001</v>
      </c>
      <c r="G136" s="89" t="s">
        <v>193</v>
      </c>
      <c r="I136" s="349" t="s">
        <v>210</v>
      </c>
    </row>
    <row r="137" spans="1:9" s="89" customFormat="1">
      <c r="A137" s="351"/>
      <c r="B137" s="78"/>
      <c r="C137" s="78"/>
      <c r="D137" s="116"/>
      <c r="E137" s="78"/>
      <c r="F137" s="216"/>
      <c r="G137" s="89" t="s">
        <v>196</v>
      </c>
    </row>
    <row r="138" spans="1:9" s="89" customFormat="1">
      <c r="A138" s="351" t="s">
        <v>272</v>
      </c>
      <c r="B138" s="87">
        <v>3</v>
      </c>
      <c r="C138" s="87" t="s">
        <v>319</v>
      </c>
      <c r="D138" s="205">
        <f t="shared" ca="1" si="2"/>
        <v>299889.2779380139</v>
      </c>
      <c r="E138" s="87">
        <v>7</v>
      </c>
      <c r="F138" s="68">
        <f ca="1">ROUND(+B138*D138*E138,2)</f>
        <v>6297674.8399999999</v>
      </c>
      <c r="G138" s="89" t="s">
        <v>196</v>
      </c>
    </row>
    <row r="139" spans="1:9" s="89" customFormat="1">
      <c r="A139" s="351" t="s">
        <v>320</v>
      </c>
      <c r="B139" s="87">
        <v>3</v>
      </c>
      <c r="C139" s="87" t="s">
        <v>319</v>
      </c>
      <c r="D139" s="205">
        <f t="shared" ca="1" si="2"/>
        <v>115429.92318735052</v>
      </c>
      <c r="E139" s="87">
        <v>7</v>
      </c>
      <c r="F139" s="68">
        <f t="shared" ref="F139:F266" ca="1" si="3">ROUND(+B139*D139*E139,2)</f>
        <v>2424028.39</v>
      </c>
      <c r="G139" s="89" t="s">
        <v>196</v>
      </c>
    </row>
    <row r="140" spans="1:9" s="89" customFormat="1">
      <c r="A140" s="351" t="s">
        <v>321</v>
      </c>
      <c r="B140" s="87">
        <v>3</v>
      </c>
      <c r="C140" s="87" t="s">
        <v>319</v>
      </c>
      <c r="D140" s="205">
        <f t="shared" ca="1" si="2"/>
        <v>42115.536425728227</v>
      </c>
      <c r="E140" s="87">
        <v>7</v>
      </c>
      <c r="F140" s="68">
        <f t="shared" ca="1" si="3"/>
        <v>884426.26</v>
      </c>
      <c r="G140" s="89" t="s">
        <v>196</v>
      </c>
    </row>
    <row r="141" spans="1:9" s="89" customFormat="1" hidden="1">
      <c r="A141" s="351"/>
      <c r="B141" s="87"/>
      <c r="C141" s="87"/>
      <c r="D141" s="205"/>
      <c r="E141" s="87"/>
      <c r="F141" s="68">
        <f t="shared" si="3"/>
        <v>0</v>
      </c>
      <c r="G141" s="89" t="s">
        <v>196</v>
      </c>
    </row>
    <row r="142" spans="1:9" s="89" customFormat="1" hidden="1">
      <c r="A142" s="351"/>
      <c r="B142" s="87"/>
      <c r="C142" s="87"/>
      <c r="D142" s="205"/>
      <c r="E142" s="87"/>
      <c r="F142" s="68">
        <f t="shared" si="3"/>
        <v>0</v>
      </c>
      <c r="G142" s="89" t="s">
        <v>196</v>
      </c>
    </row>
    <row r="143" spans="1:9" s="89" customFormat="1" hidden="1">
      <c r="A143" s="351"/>
      <c r="B143" s="87"/>
      <c r="C143" s="87"/>
      <c r="D143" s="205"/>
      <c r="E143" s="87"/>
      <c r="F143" s="68">
        <f t="shared" si="3"/>
        <v>0</v>
      </c>
      <c r="G143" s="89" t="s">
        <v>196</v>
      </c>
    </row>
    <row r="144" spans="1:9" s="89" customFormat="1" hidden="1">
      <c r="A144" s="351"/>
      <c r="B144" s="87"/>
      <c r="C144" s="87"/>
      <c r="D144" s="205"/>
      <c r="E144" s="87"/>
      <c r="F144" s="68">
        <f t="shared" si="3"/>
        <v>0</v>
      </c>
      <c r="G144" s="89" t="s">
        <v>196</v>
      </c>
    </row>
    <row r="145" spans="1:7" s="89" customFormat="1" hidden="1">
      <c r="A145" s="351"/>
      <c r="B145" s="87"/>
      <c r="C145" s="87"/>
      <c r="D145" s="205"/>
      <c r="E145" s="87"/>
      <c r="F145" s="68">
        <f t="shared" si="3"/>
        <v>0</v>
      </c>
      <c r="G145" s="89" t="s">
        <v>196</v>
      </c>
    </row>
    <row r="146" spans="1:7" s="89" customFormat="1" hidden="1">
      <c r="A146" s="351"/>
      <c r="B146" s="87"/>
      <c r="C146" s="87"/>
      <c r="D146" s="205"/>
      <c r="E146" s="87"/>
      <c r="F146" s="68">
        <f t="shared" si="3"/>
        <v>0</v>
      </c>
      <c r="G146" s="89" t="s">
        <v>196</v>
      </c>
    </row>
    <row r="147" spans="1:7" s="89" customFormat="1" hidden="1">
      <c r="A147" s="351"/>
      <c r="B147" s="87"/>
      <c r="C147" s="87"/>
      <c r="D147" s="205"/>
      <c r="E147" s="87"/>
      <c r="F147" s="68">
        <f t="shared" si="3"/>
        <v>0</v>
      </c>
      <c r="G147" s="89" t="s">
        <v>196</v>
      </c>
    </row>
    <row r="148" spans="1:7" s="89" customFormat="1" hidden="1">
      <c r="A148" s="351"/>
      <c r="B148" s="87"/>
      <c r="C148" s="87"/>
      <c r="D148" s="205"/>
      <c r="E148" s="87"/>
      <c r="F148" s="68">
        <f t="shared" si="3"/>
        <v>0</v>
      </c>
      <c r="G148" s="89" t="s">
        <v>196</v>
      </c>
    </row>
    <row r="149" spans="1:7" s="89" customFormat="1" hidden="1">
      <c r="A149" s="351"/>
      <c r="B149" s="87"/>
      <c r="C149" s="87"/>
      <c r="D149" s="205"/>
      <c r="E149" s="87"/>
      <c r="F149" s="68">
        <f t="shared" si="3"/>
        <v>0</v>
      </c>
      <c r="G149" s="89" t="s">
        <v>196</v>
      </c>
    </row>
    <row r="150" spans="1:7" s="89" customFormat="1" hidden="1">
      <c r="A150" s="351"/>
      <c r="B150" s="87"/>
      <c r="C150" s="87"/>
      <c r="D150" s="205"/>
      <c r="E150" s="87"/>
      <c r="F150" s="68">
        <f t="shared" si="3"/>
        <v>0</v>
      </c>
      <c r="G150" s="89" t="s">
        <v>196</v>
      </c>
    </row>
    <row r="151" spans="1:7" s="89" customFormat="1" hidden="1">
      <c r="A151" s="351"/>
      <c r="B151" s="87"/>
      <c r="C151" s="87"/>
      <c r="D151" s="205"/>
      <c r="E151" s="87"/>
      <c r="F151" s="68">
        <f t="shared" si="3"/>
        <v>0</v>
      </c>
      <c r="G151" s="89" t="s">
        <v>196</v>
      </c>
    </row>
    <row r="152" spans="1:7" s="89" customFormat="1" hidden="1">
      <c r="A152" s="351"/>
      <c r="B152" s="87"/>
      <c r="C152" s="87"/>
      <c r="D152" s="205"/>
      <c r="E152" s="87"/>
      <c r="F152" s="68">
        <f t="shared" si="3"/>
        <v>0</v>
      </c>
      <c r="G152" s="89" t="s">
        <v>196</v>
      </c>
    </row>
    <row r="153" spans="1:7" s="89" customFormat="1" hidden="1">
      <c r="A153" s="351"/>
      <c r="B153" s="87"/>
      <c r="C153" s="87"/>
      <c r="D153" s="205"/>
      <c r="E153" s="87"/>
      <c r="F153" s="68">
        <f t="shared" si="3"/>
        <v>0</v>
      </c>
      <c r="G153" s="89" t="s">
        <v>196</v>
      </c>
    </row>
    <row r="154" spans="1:7" s="89" customFormat="1" hidden="1">
      <c r="A154" s="351"/>
      <c r="B154" s="87"/>
      <c r="C154" s="87"/>
      <c r="D154" s="205"/>
      <c r="E154" s="87"/>
      <c r="F154" s="68">
        <f t="shared" si="3"/>
        <v>0</v>
      </c>
      <c r="G154" s="89" t="s">
        <v>196</v>
      </c>
    </row>
    <row r="155" spans="1:7" s="89" customFormat="1" hidden="1">
      <c r="A155" s="351"/>
      <c r="B155" s="87"/>
      <c r="C155" s="87"/>
      <c r="D155" s="205"/>
      <c r="E155" s="87"/>
      <c r="F155" s="68">
        <f t="shared" si="3"/>
        <v>0</v>
      </c>
      <c r="G155" s="89" t="s">
        <v>196</v>
      </c>
    </row>
    <row r="156" spans="1:7" s="89" customFormat="1" hidden="1">
      <c r="A156" s="351"/>
      <c r="B156" s="87"/>
      <c r="C156" s="87"/>
      <c r="D156" s="205"/>
      <c r="E156" s="87"/>
      <c r="F156" s="68">
        <f t="shared" si="3"/>
        <v>0</v>
      </c>
      <c r="G156" s="89" t="s">
        <v>196</v>
      </c>
    </row>
    <row r="157" spans="1:7" s="89" customFormat="1" hidden="1">
      <c r="A157" s="351"/>
      <c r="B157" s="87"/>
      <c r="C157" s="87"/>
      <c r="D157" s="205"/>
      <c r="E157" s="87"/>
      <c r="F157" s="68">
        <f t="shared" si="3"/>
        <v>0</v>
      </c>
      <c r="G157" s="89" t="s">
        <v>196</v>
      </c>
    </row>
    <row r="158" spans="1:7" s="89" customFormat="1" hidden="1">
      <c r="A158" s="351"/>
      <c r="B158" s="87"/>
      <c r="C158" s="87"/>
      <c r="D158" s="205"/>
      <c r="E158" s="87"/>
      <c r="F158" s="68">
        <f t="shared" si="3"/>
        <v>0</v>
      </c>
      <c r="G158" s="89" t="s">
        <v>196</v>
      </c>
    </row>
    <row r="159" spans="1:7" s="89" customFormat="1" hidden="1">
      <c r="A159" s="351"/>
      <c r="B159" s="87"/>
      <c r="C159" s="87"/>
      <c r="D159" s="205"/>
      <c r="E159" s="87"/>
      <c r="F159" s="68">
        <f t="shared" si="3"/>
        <v>0</v>
      </c>
      <c r="G159" s="89" t="s">
        <v>196</v>
      </c>
    </row>
    <row r="160" spans="1:7" s="89" customFormat="1" hidden="1">
      <c r="A160" s="351"/>
      <c r="B160" s="87"/>
      <c r="C160" s="87"/>
      <c r="D160" s="205"/>
      <c r="E160" s="87"/>
      <c r="F160" s="68">
        <f t="shared" si="3"/>
        <v>0</v>
      </c>
      <c r="G160" s="89" t="s">
        <v>196</v>
      </c>
    </row>
    <row r="161" spans="1:7" s="89" customFormat="1" hidden="1">
      <c r="A161" s="351"/>
      <c r="B161" s="87"/>
      <c r="C161" s="87"/>
      <c r="D161" s="205"/>
      <c r="E161" s="87"/>
      <c r="F161" s="68">
        <f t="shared" si="3"/>
        <v>0</v>
      </c>
      <c r="G161" s="89" t="s">
        <v>196</v>
      </c>
    </row>
    <row r="162" spans="1:7" s="89" customFormat="1" hidden="1">
      <c r="A162" s="351"/>
      <c r="B162" s="87"/>
      <c r="C162" s="87"/>
      <c r="D162" s="205"/>
      <c r="E162" s="87"/>
      <c r="F162" s="68">
        <f t="shared" si="3"/>
        <v>0</v>
      </c>
      <c r="G162" s="89" t="s">
        <v>196</v>
      </c>
    </row>
    <row r="163" spans="1:7" s="89" customFormat="1" hidden="1">
      <c r="A163" s="351"/>
      <c r="B163" s="87"/>
      <c r="C163" s="87"/>
      <c r="D163" s="205"/>
      <c r="E163" s="87"/>
      <c r="F163" s="68">
        <f t="shared" si="3"/>
        <v>0</v>
      </c>
      <c r="G163" s="89" t="s">
        <v>196</v>
      </c>
    </row>
    <row r="164" spans="1:7" s="89" customFormat="1" hidden="1">
      <c r="A164" s="351"/>
      <c r="B164" s="87"/>
      <c r="C164" s="87"/>
      <c r="D164" s="205"/>
      <c r="E164" s="87"/>
      <c r="F164" s="68">
        <f t="shared" si="3"/>
        <v>0</v>
      </c>
      <c r="G164" s="89" t="s">
        <v>196</v>
      </c>
    </row>
    <row r="165" spans="1:7" s="89" customFormat="1" hidden="1">
      <c r="A165" s="351"/>
      <c r="B165" s="87"/>
      <c r="C165" s="87"/>
      <c r="D165" s="205"/>
      <c r="E165" s="87"/>
      <c r="F165" s="68">
        <f t="shared" si="3"/>
        <v>0</v>
      </c>
      <c r="G165" s="89" t="s">
        <v>196</v>
      </c>
    </row>
    <row r="166" spans="1:7" s="89" customFormat="1" hidden="1">
      <c r="A166" s="351"/>
      <c r="B166" s="87"/>
      <c r="C166" s="87"/>
      <c r="D166" s="205"/>
      <c r="E166" s="87"/>
      <c r="F166" s="68">
        <f t="shared" si="3"/>
        <v>0</v>
      </c>
      <c r="G166" s="89" t="s">
        <v>196</v>
      </c>
    </row>
    <row r="167" spans="1:7" s="89" customFormat="1" hidden="1">
      <c r="A167" s="351"/>
      <c r="B167" s="87"/>
      <c r="C167" s="87"/>
      <c r="D167" s="205"/>
      <c r="E167" s="87"/>
      <c r="F167" s="68">
        <f t="shared" si="3"/>
        <v>0</v>
      </c>
      <c r="G167" s="89" t="s">
        <v>196</v>
      </c>
    </row>
    <row r="168" spans="1:7" s="89" customFormat="1" hidden="1">
      <c r="A168" s="351"/>
      <c r="B168" s="87"/>
      <c r="C168" s="87"/>
      <c r="D168" s="205"/>
      <c r="E168" s="87"/>
      <c r="F168" s="68">
        <f t="shared" si="3"/>
        <v>0</v>
      </c>
      <c r="G168" s="89" t="s">
        <v>196</v>
      </c>
    </row>
    <row r="169" spans="1:7" s="89" customFormat="1" hidden="1">
      <c r="A169" s="351"/>
      <c r="B169" s="87"/>
      <c r="C169" s="87"/>
      <c r="D169" s="205"/>
      <c r="E169" s="87"/>
      <c r="F169" s="68">
        <f t="shared" si="3"/>
        <v>0</v>
      </c>
      <c r="G169" s="89" t="s">
        <v>196</v>
      </c>
    </row>
    <row r="170" spans="1:7" s="89" customFormat="1" hidden="1">
      <c r="A170" s="351"/>
      <c r="B170" s="87"/>
      <c r="C170" s="87"/>
      <c r="D170" s="205"/>
      <c r="E170" s="87"/>
      <c r="F170" s="68">
        <f t="shared" si="3"/>
        <v>0</v>
      </c>
      <c r="G170" s="89" t="s">
        <v>196</v>
      </c>
    </row>
    <row r="171" spans="1:7" s="89" customFormat="1" hidden="1">
      <c r="A171" s="351"/>
      <c r="B171" s="87"/>
      <c r="C171" s="87"/>
      <c r="D171" s="205"/>
      <c r="E171" s="87"/>
      <c r="F171" s="68">
        <f t="shared" si="3"/>
        <v>0</v>
      </c>
      <c r="G171" s="89" t="s">
        <v>196</v>
      </c>
    </row>
    <row r="172" spans="1:7" s="89" customFormat="1" hidden="1">
      <c r="A172" s="351"/>
      <c r="B172" s="87"/>
      <c r="C172" s="87"/>
      <c r="D172" s="205"/>
      <c r="E172" s="87"/>
      <c r="F172" s="68">
        <f t="shared" si="3"/>
        <v>0</v>
      </c>
      <c r="G172" s="89" t="s">
        <v>196</v>
      </c>
    </row>
    <row r="173" spans="1:7" s="89" customFormat="1" hidden="1">
      <c r="A173" s="351"/>
      <c r="B173" s="87"/>
      <c r="C173" s="87"/>
      <c r="D173" s="205"/>
      <c r="E173" s="87"/>
      <c r="F173" s="68">
        <f t="shared" si="3"/>
        <v>0</v>
      </c>
      <c r="G173" s="89" t="s">
        <v>196</v>
      </c>
    </row>
    <row r="174" spans="1:7" s="89" customFormat="1" hidden="1">
      <c r="A174" s="351"/>
      <c r="B174" s="87"/>
      <c r="C174" s="87"/>
      <c r="D174" s="205"/>
      <c r="E174" s="87"/>
      <c r="F174" s="68">
        <f t="shared" si="3"/>
        <v>0</v>
      </c>
      <c r="G174" s="89" t="s">
        <v>196</v>
      </c>
    </row>
    <row r="175" spans="1:7" s="89" customFormat="1" hidden="1">
      <c r="A175" s="351"/>
      <c r="B175" s="87"/>
      <c r="C175" s="87"/>
      <c r="D175" s="205"/>
      <c r="E175" s="87"/>
      <c r="F175" s="68">
        <f t="shared" si="3"/>
        <v>0</v>
      </c>
      <c r="G175" s="89" t="s">
        <v>196</v>
      </c>
    </row>
    <row r="176" spans="1:7" s="89" customFormat="1" hidden="1">
      <c r="A176" s="351"/>
      <c r="B176" s="87"/>
      <c r="C176" s="87"/>
      <c r="D176" s="205"/>
      <c r="E176" s="87"/>
      <c r="F176" s="68">
        <f t="shared" si="3"/>
        <v>0</v>
      </c>
      <c r="G176" s="89" t="s">
        <v>196</v>
      </c>
    </row>
    <row r="177" spans="1:7" s="89" customFormat="1" hidden="1">
      <c r="A177" s="351"/>
      <c r="B177" s="87"/>
      <c r="C177" s="87"/>
      <c r="D177" s="205"/>
      <c r="E177" s="87"/>
      <c r="F177" s="68">
        <f t="shared" si="3"/>
        <v>0</v>
      </c>
      <c r="G177" s="89" t="s">
        <v>196</v>
      </c>
    </row>
    <row r="178" spans="1:7" s="89" customFormat="1" hidden="1">
      <c r="A178" s="351"/>
      <c r="B178" s="87"/>
      <c r="C178" s="87"/>
      <c r="D178" s="205"/>
      <c r="E178" s="87"/>
      <c r="F178" s="68">
        <f t="shared" si="3"/>
        <v>0</v>
      </c>
      <c r="G178" s="89" t="s">
        <v>196</v>
      </c>
    </row>
    <row r="179" spans="1:7" s="89" customFormat="1" hidden="1">
      <c r="A179" s="351"/>
      <c r="B179" s="87"/>
      <c r="C179" s="87"/>
      <c r="D179" s="205"/>
      <c r="E179" s="87"/>
      <c r="F179" s="68">
        <f t="shared" si="3"/>
        <v>0</v>
      </c>
      <c r="G179" s="89" t="s">
        <v>196</v>
      </c>
    </row>
    <row r="180" spans="1:7" s="89" customFormat="1" hidden="1">
      <c r="A180" s="351"/>
      <c r="B180" s="87"/>
      <c r="C180" s="87"/>
      <c r="D180" s="205"/>
      <c r="E180" s="87"/>
      <c r="F180" s="68">
        <f t="shared" si="3"/>
        <v>0</v>
      </c>
      <c r="G180" s="89" t="s">
        <v>196</v>
      </c>
    </row>
    <row r="181" spans="1:7" s="89" customFormat="1" hidden="1">
      <c r="A181" s="351"/>
      <c r="B181" s="87"/>
      <c r="C181" s="87"/>
      <c r="D181" s="205"/>
      <c r="E181" s="87"/>
      <c r="F181" s="68">
        <f t="shared" si="3"/>
        <v>0</v>
      </c>
      <c r="G181" s="89" t="s">
        <v>196</v>
      </c>
    </row>
    <row r="182" spans="1:7" s="89" customFormat="1" hidden="1">
      <c r="A182" s="351"/>
      <c r="B182" s="87"/>
      <c r="C182" s="87"/>
      <c r="D182" s="205"/>
      <c r="E182" s="87"/>
      <c r="F182" s="68">
        <f t="shared" si="3"/>
        <v>0</v>
      </c>
      <c r="G182" s="89" t="s">
        <v>196</v>
      </c>
    </row>
    <row r="183" spans="1:7" s="89" customFormat="1" hidden="1">
      <c r="A183" s="351"/>
      <c r="B183" s="87"/>
      <c r="C183" s="87"/>
      <c r="D183" s="205"/>
      <c r="E183" s="87"/>
      <c r="F183" s="68">
        <f t="shared" si="3"/>
        <v>0</v>
      </c>
      <c r="G183" s="89" t="s">
        <v>196</v>
      </c>
    </row>
    <row r="184" spans="1:7" s="89" customFormat="1" hidden="1">
      <c r="A184" s="351"/>
      <c r="B184" s="87"/>
      <c r="C184" s="87"/>
      <c r="D184" s="205"/>
      <c r="E184" s="87"/>
      <c r="F184" s="68">
        <f t="shared" si="3"/>
        <v>0</v>
      </c>
      <c r="G184" s="89" t="s">
        <v>196</v>
      </c>
    </row>
    <row r="185" spans="1:7" s="89" customFormat="1" hidden="1">
      <c r="A185" s="351"/>
      <c r="B185" s="87"/>
      <c r="C185" s="87"/>
      <c r="D185" s="205"/>
      <c r="E185" s="87"/>
      <c r="F185" s="68">
        <f t="shared" si="3"/>
        <v>0</v>
      </c>
      <c r="G185" s="89" t="s">
        <v>196</v>
      </c>
    </row>
    <row r="186" spans="1:7" s="89" customFormat="1" hidden="1">
      <c r="A186" s="351"/>
      <c r="B186" s="87"/>
      <c r="C186" s="87"/>
      <c r="D186" s="205"/>
      <c r="E186" s="87"/>
      <c r="F186" s="68">
        <f t="shared" si="3"/>
        <v>0</v>
      </c>
      <c r="G186" s="89" t="s">
        <v>196</v>
      </c>
    </row>
    <row r="187" spans="1:7" s="89" customFormat="1" hidden="1">
      <c r="A187" s="351"/>
      <c r="B187" s="87"/>
      <c r="C187" s="87"/>
      <c r="D187" s="205"/>
      <c r="E187" s="87"/>
      <c r="F187" s="68">
        <f t="shared" si="3"/>
        <v>0</v>
      </c>
      <c r="G187" s="89" t="s">
        <v>196</v>
      </c>
    </row>
    <row r="188" spans="1:7" s="89" customFormat="1" hidden="1">
      <c r="A188" s="351"/>
      <c r="B188" s="87"/>
      <c r="C188" s="87"/>
      <c r="D188" s="205"/>
      <c r="E188" s="87"/>
      <c r="F188" s="68">
        <f t="shared" si="3"/>
        <v>0</v>
      </c>
      <c r="G188" s="89" t="s">
        <v>196</v>
      </c>
    </row>
    <row r="189" spans="1:7" s="89" customFormat="1" hidden="1">
      <c r="A189" s="351"/>
      <c r="B189" s="87"/>
      <c r="C189" s="87"/>
      <c r="D189" s="205"/>
      <c r="E189" s="87"/>
      <c r="F189" s="68">
        <f t="shared" si="3"/>
        <v>0</v>
      </c>
      <c r="G189" s="89" t="s">
        <v>196</v>
      </c>
    </row>
    <row r="190" spans="1:7" s="89" customFormat="1" hidden="1">
      <c r="A190" s="351"/>
      <c r="B190" s="87"/>
      <c r="C190" s="87"/>
      <c r="D190" s="205"/>
      <c r="E190" s="87"/>
      <c r="F190" s="68">
        <f t="shared" si="3"/>
        <v>0</v>
      </c>
      <c r="G190" s="89" t="s">
        <v>196</v>
      </c>
    </row>
    <row r="191" spans="1:7" s="89" customFormat="1" hidden="1">
      <c r="A191" s="351"/>
      <c r="B191" s="87"/>
      <c r="C191" s="87"/>
      <c r="D191" s="205"/>
      <c r="E191" s="87"/>
      <c r="F191" s="68">
        <f t="shared" si="3"/>
        <v>0</v>
      </c>
      <c r="G191" s="89" t="s">
        <v>196</v>
      </c>
    </row>
    <row r="192" spans="1:7" s="89" customFormat="1" hidden="1">
      <c r="A192" s="351"/>
      <c r="B192" s="87"/>
      <c r="C192" s="87"/>
      <c r="D192" s="205"/>
      <c r="E192" s="87"/>
      <c r="F192" s="68">
        <f t="shared" si="3"/>
        <v>0</v>
      </c>
      <c r="G192" s="89" t="s">
        <v>196</v>
      </c>
    </row>
    <row r="193" spans="1:7" s="89" customFormat="1" hidden="1">
      <c r="A193" s="351"/>
      <c r="B193" s="87"/>
      <c r="C193" s="87"/>
      <c r="D193" s="205"/>
      <c r="E193" s="87"/>
      <c r="F193" s="68">
        <f t="shared" si="3"/>
        <v>0</v>
      </c>
      <c r="G193" s="89" t="s">
        <v>196</v>
      </c>
    </row>
    <row r="194" spans="1:7" s="89" customFormat="1" hidden="1">
      <c r="A194" s="351"/>
      <c r="B194" s="87"/>
      <c r="C194" s="87"/>
      <c r="D194" s="205"/>
      <c r="E194" s="87"/>
      <c r="F194" s="68">
        <f t="shared" si="3"/>
        <v>0</v>
      </c>
      <c r="G194" s="89" t="s">
        <v>196</v>
      </c>
    </row>
    <row r="195" spans="1:7" s="89" customFormat="1" hidden="1">
      <c r="A195" s="351"/>
      <c r="B195" s="87"/>
      <c r="C195" s="87"/>
      <c r="D195" s="205"/>
      <c r="E195" s="87"/>
      <c r="F195" s="68">
        <f t="shared" si="3"/>
        <v>0</v>
      </c>
      <c r="G195" s="89" t="s">
        <v>196</v>
      </c>
    </row>
    <row r="196" spans="1:7" s="89" customFormat="1" hidden="1">
      <c r="A196" s="351"/>
      <c r="B196" s="87"/>
      <c r="C196" s="87"/>
      <c r="D196" s="205"/>
      <c r="E196" s="87"/>
      <c r="F196" s="68">
        <f t="shared" si="3"/>
        <v>0</v>
      </c>
      <c r="G196" s="89" t="s">
        <v>196</v>
      </c>
    </row>
    <row r="197" spans="1:7" s="89" customFormat="1" hidden="1">
      <c r="A197" s="351"/>
      <c r="B197" s="87"/>
      <c r="C197" s="87"/>
      <c r="D197" s="205"/>
      <c r="E197" s="87"/>
      <c r="F197" s="68">
        <f t="shared" si="3"/>
        <v>0</v>
      </c>
      <c r="G197" s="89" t="s">
        <v>196</v>
      </c>
    </row>
    <row r="198" spans="1:7" s="89" customFormat="1" hidden="1">
      <c r="A198" s="351"/>
      <c r="B198" s="87"/>
      <c r="C198" s="87"/>
      <c r="D198" s="205"/>
      <c r="E198" s="87"/>
      <c r="F198" s="68">
        <f t="shared" si="3"/>
        <v>0</v>
      </c>
      <c r="G198" s="89" t="s">
        <v>196</v>
      </c>
    </row>
    <row r="199" spans="1:7" s="89" customFormat="1" hidden="1">
      <c r="A199" s="351"/>
      <c r="B199" s="87"/>
      <c r="C199" s="87"/>
      <c r="D199" s="205"/>
      <c r="E199" s="87"/>
      <c r="F199" s="68">
        <f t="shared" si="3"/>
        <v>0</v>
      </c>
      <c r="G199" s="89" t="s">
        <v>196</v>
      </c>
    </row>
    <row r="200" spans="1:7" s="89" customFormat="1" hidden="1">
      <c r="A200" s="351"/>
      <c r="B200" s="87"/>
      <c r="C200" s="87"/>
      <c r="D200" s="205"/>
      <c r="E200" s="87"/>
      <c r="F200" s="68">
        <f t="shared" si="3"/>
        <v>0</v>
      </c>
      <c r="G200" s="89" t="s">
        <v>196</v>
      </c>
    </row>
    <row r="201" spans="1:7" s="89" customFormat="1" hidden="1">
      <c r="A201" s="351"/>
      <c r="B201" s="87"/>
      <c r="C201" s="87"/>
      <c r="D201" s="205"/>
      <c r="E201" s="87"/>
      <c r="F201" s="68">
        <f t="shared" si="3"/>
        <v>0</v>
      </c>
      <c r="G201" s="89" t="s">
        <v>196</v>
      </c>
    </row>
    <row r="202" spans="1:7" s="89" customFormat="1" hidden="1">
      <c r="A202" s="351"/>
      <c r="B202" s="87"/>
      <c r="C202" s="87"/>
      <c r="D202" s="205"/>
      <c r="E202" s="87"/>
      <c r="F202" s="68">
        <f t="shared" si="3"/>
        <v>0</v>
      </c>
      <c r="G202" s="89" t="s">
        <v>196</v>
      </c>
    </row>
    <row r="203" spans="1:7" s="89" customFormat="1" hidden="1">
      <c r="A203" s="351"/>
      <c r="B203" s="87"/>
      <c r="C203" s="87"/>
      <c r="D203" s="205"/>
      <c r="E203" s="87"/>
      <c r="F203" s="68">
        <f t="shared" si="3"/>
        <v>0</v>
      </c>
      <c r="G203" s="89" t="s">
        <v>196</v>
      </c>
    </row>
    <row r="204" spans="1:7" s="89" customFormat="1" hidden="1">
      <c r="A204" s="351"/>
      <c r="B204" s="87"/>
      <c r="C204" s="87"/>
      <c r="D204" s="205"/>
      <c r="E204" s="87"/>
      <c r="F204" s="68">
        <f t="shared" si="3"/>
        <v>0</v>
      </c>
      <c r="G204" s="89" t="s">
        <v>196</v>
      </c>
    </row>
    <row r="205" spans="1:7" s="89" customFormat="1" hidden="1">
      <c r="A205" s="351"/>
      <c r="B205" s="87"/>
      <c r="C205" s="87"/>
      <c r="D205" s="205"/>
      <c r="E205" s="87"/>
      <c r="F205" s="68">
        <f t="shared" si="3"/>
        <v>0</v>
      </c>
      <c r="G205" s="89" t="s">
        <v>196</v>
      </c>
    </row>
    <row r="206" spans="1:7" s="89" customFormat="1" hidden="1">
      <c r="A206" s="351"/>
      <c r="B206" s="87"/>
      <c r="C206" s="87"/>
      <c r="D206" s="205"/>
      <c r="E206" s="87"/>
      <c r="F206" s="68">
        <f t="shared" si="3"/>
        <v>0</v>
      </c>
      <c r="G206" s="89" t="s">
        <v>196</v>
      </c>
    </row>
    <row r="207" spans="1:7" s="89" customFormat="1" hidden="1">
      <c r="A207" s="351"/>
      <c r="B207" s="87"/>
      <c r="C207" s="87"/>
      <c r="D207" s="205"/>
      <c r="E207" s="87"/>
      <c r="F207" s="68">
        <f t="shared" si="3"/>
        <v>0</v>
      </c>
      <c r="G207" s="89" t="s">
        <v>196</v>
      </c>
    </row>
    <row r="208" spans="1:7" s="89" customFormat="1" hidden="1">
      <c r="A208" s="351"/>
      <c r="B208" s="87"/>
      <c r="C208" s="87"/>
      <c r="D208" s="205"/>
      <c r="E208" s="87"/>
      <c r="F208" s="68">
        <f t="shared" si="3"/>
        <v>0</v>
      </c>
      <c r="G208" s="89" t="s">
        <v>196</v>
      </c>
    </row>
    <row r="209" spans="1:7" s="89" customFormat="1" hidden="1">
      <c r="A209" s="351"/>
      <c r="B209" s="87"/>
      <c r="C209" s="87"/>
      <c r="D209" s="205"/>
      <c r="E209" s="87"/>
      <c r="F209" s="68">
        <f t="shared" si="3"/>
        <v>0</v>
      </c>
      <c r="G209" s="89" t="s">
        <v>196</v>
      </c>
    </row>
    <row r="210" spans="1:7" s="89" customFormat="1" hidden="1">
      <c r="A210" s="351"/>
      <c r="B210" s="87"/>
      <c r="C210" s="87"/>
      <c r="D210" s="205"/>
      <c r="E210" s="87"/>
      <c r="F210" s="68">
        <f t="shared" si="3"/>
        <v>0</v>
      </c>
      <c r="G210" s="89" t="s">
        <v>196</v>
      </c>
    </row>
    <row r="211" spans="1:7" s="89" customFormat="1" hidden="1">
      <c r="A211" s="351"/>
      <c r="B211" s="87"/>
      <c r="C211" s="87"/>
      <c r="D211" s="205"/>
      <c r="E211" s="87"/>
      <c r="F211" s="68">
        <f t="shared" si="3"/>
        <v>0</v>
      </c>
      <c r="G211" s="89" t="s">
        <v>196</v>
      </c>
    </row>
    <row r="212" spans="1:7" s="89" customFormat="1" hidden="1">
      <c r="A212" s="351"/>
      <c r="B212" s="87"/>
      <c r="C212" s="87"/>
      <c r="D212" s="205"/>
      <c r="E212" s="87"/>
      <c r="F212" s="68">
        <f t="shared" si="3"/>
        <v>0</v>
      </c>
      <c r="G212" s="89" t="s">
        <v>196</v>
      </c>
    </row>
    <row r="213" spans="1:7" s="89" customFormat="1" hidden="1">
      <c r="A213" s="351"/>
      <c r="B213" s="87"/>
      <c r="C213" s="87"/>
      <c r="D213" s="205"/>
      <c r="E213" s="87"/>
      <c r="F213" s="68">
        <f t="shared" si="3"/>
        <v>0</v>
      </c>
      <c r="G213" s="89" t="s">
        <v>196</v>
      </c>
    </row>
    <row r="214" spans="1:7" s="89" customFormat="1" hidden="1">
      <c r="A214" s="351"/>
      <c r="B214" s="87"/>
      <c r="C214" s="87"/>
      <c r="D214" s="205"/>
      <c r="E214" s="87"/>
      <c r="F214" s="68">
        <f t="shared" si="3"/>
        <v>0</v>
      </c>
      <c r="G214" s="89" t="s">
        <v>196</v>
      </c>
    </row>
    <row r="215" spans="1:7" s="89" customFormat="1" hidden="1">
      <c r="A215" s="351"/>
      <c r="B215" s="87"/>
      <c r="C215" s="87"/>
      <c r="D215" s="205"/>
      <c r="E215" s="87"/>
      <c r="F215" s="68">
        <f t="shared" si="3"/>
        <v>0</v>
      </c>
      <c r="G215" s="89" t="s">
        <v>196</v>
      </c>
    </row>
    <row r="216" spans="1:7" s="89" customFormat="1" hidden="1">
      <c r="A216" s="351"/>
      <c r="B216" s="87"/>
      <c r="C216" s="87"/>
      <c r="D216" s="205"/>
      <c r="E216" s="87"/>
      <c r="F216" s="68">
        <f t="shared" si="3"/>
        <v>0</v>
      </c>
      <c r="G216" s="89" t="s">
        <v>196</v>
      </c>
    </row>
    <row r="217" spans="1:7" s="89" customFormat="1" hidden="1">
      <c r="A217" s="351"/>
      <c r="B217" s="87"/>
      <c r="C217" s="87"/>
      <c r="D217" s="205"/>
      <c r="E217" s="87"/>
      <c r="F217" s="68">
        <f t="shared" si="3"/>
        <v>0</v>
      </c>
      <c r="G217" s="89" t="s">
        <v>196</v>
      </c>
    </row>
    <row r="218" spans="1:7" s="89" customFormat="1" hidden="1">
      <c r="A218" s="351"/>
      <c r="B218" s="87"/>
      <c r="C218" s="87"/>
      <c r="D218" s="205"/>
      <c r="E218" s="87"/>
      <c r="F218" s="68">
        <f t="shared" si="3"/>
        <v>0</v>
      </c>
      <c r="G218" s="89" t="s">
        <v>196</v>
      </c>
    </row>
    <row r="219" spans="1:7" s="89" customFormat="1" hidden="1">
      <c r="A219" s="351"/>
      <c r="B219" s="87"/>
      <c r="C219" s="87"/>
      <c r="D219" s="205"/>
      <c r="E219" s="87"/>
      <c r="F219" s="68">
        <f t="shared" si="3"/>
        <v>0</v>
      </c>
      <c r="G219" s="89" t="s">
        <v>196</v>
      </c>
    </row>
    <row r="220" spans="1:7" s="89" customFormat="1" hidden="1">
      <c r="A220" s="351"/>
      <c r="B220" s="87"/>
      <c r="C220" s="87"/>
      <c r="D220" s="205"/>
      <c r="E220" s="87"/>
      <c r="F220" s="68">
        <f t="shared" si="3"/>
        <v>0</v>
      </c>
      <c r="G220" s="89" t="s">
        <v>196</v>
      </c>
    </row>
    <row r="221" spans="1:7" s="89" customFormat="1" hidden="1">
      <c r="A221" s="351"/>
      <c r="B221" s="87"/>
      <c r="C221" s="87"/>
      <c r="D221" s="205"/>
      <c r="E221" s="87"/>
      <c r="F221" s="68">
        <f t="shared" si="3"/>
        <v>0</v>
      </c>
      <c r="G221" s="89" t="s">
        <v>196</v>
      </c>
    </row>
    <row r="222" spans="1:7" s="89" customFormat="1" hidden="1">
      <c r="A222" s="351"/>
      <c r="B222" s="87"/>
      <c r="C222" s="87"/>
      <c r="D222" s="205"/>
      <c r="E222" s="87"/>
      <c r="F222" s="68">
        <f t="shared" si="3"/>
        <v>0</v>
      </c>
      <c r="G222" s="89" t="s">
        <v>196</v>
      </c>
    </row>
    <row r="223" spans="1:7" s="89" customFormat="1" hidden="1">
      <c r="A223" s="351"/>
      <c r="B223" s="87"/>
      <c r="C223" s="87"/>
      <c r="D223" s="205"/>
      <c r="E223" s="87"/>
      <c r="F223" s="68">
        <f t="shared" si="3"/>
        <v>0</v>
      </c>
      <c r="G223" s="89" t="s">
        <v>196</v>
      </c>
    </row>
    <row r="224" spans="1:7" s="89" customFormat="1" hidden="1">
      <c r="A224" s="351"/>
      <c r="B224" s="87"/>
      <c r="C224" s="87"/>
      <c r="D224" s="205"/>
      <c r="E224" s="87"/>
      <c r="F224" s="68">
        <f t="shared" si="3"/>
        <v>0</v>
      </c>
      <c r="G224" s="89" t="s">
        <v>196</v>
      </c>
    </row>
    <row r="225" spans="1:7" s="89" customFormat="1" hidden="1">
      <c r="A225" s="351"/>
      <c r="B225" s="87"/>
      <c r="C225" s="87"/>
      <c r="D225" s="205"/>
      <c r="E225" s="87"/>
      <c r="F225" s="68">
        <f t="shared" si="3"/>
        <v>0</v>
      </c>
      <c r="G225" s="89" t="s">
        <v>196</v>
      </c>
    </row>
    <row r="226" spans="1:7" s="89" customFormat="1" hidden="1">
      <c r="A226" s="351"/>
      <c r="B226" s="87"/>
      <c r="C226" s="87"/>
      <c r="D226" s="205"/>
      <c r="E226" s="87"/>
      <c r="F226" s="68">
        <f t="shared" si="3"/>
        <v>0</v>
      </c>
      <c r="G226" s="89" t="s">
        <v>196</v>
      </c>
    </row>
    <row r="227" spans="1:7" s="89" customFormat="1" hidden="1">
      <c r="A227" s="351"/>
      <c r="B227" s="87"/>
      <c r="C227" s="87"/>
      <c r="D227" s="205"/>
      <c r="E227" s="87"/>
      <c r="F227" s="68">
        <f t="shared" si="3"/>
        <v>0</v>
      </c>
      <c r="G227" s="89" t="s">
        <v>196</v>
      </c>
    </row>
    <row r="228" spans="1:7" s="89" customFormat="1" hidden="1">
      <c r="A228" s="351"/>
      <c r="B228" s="87"/>
      <c r="C228" s="87"/>
      <c r="D228" s="205"/>
      <c r="E228" s="87"/>
      <c r="F228" s="68">
        <f t="shared" si="3"/>
        <v>0</v>
      </c>
      <c r="G228" s="89" t="s">
        <v>196</v>
      </c>
    </row>
    <row r="229" spans="1:7" s="89" customFormat="1" hidden="1">
      <c r="A229" s="351"/>
      <c r="B229" s="87"/>
      <c r="C229" s="87"/>
      <c r="D229" s="205"/>
      <c r="E229" s="87"/>
      <c r="F229" s="68">
        <f t="shared" si="3"/>
        <v>0</v>
      </c>
      <c r="G229" s="89" t="s">
        <v>196</v>
      </c>
    </row>
    <row r="230" spans="1:7" s="89" customFormat="1" hidden="1">
      <c r="A230" s="351"/>
      <c r="B230" s="87"/>
      <c r="C230" s="87"/>
      <c r="D230" s="205"/>
      <c r="E230" s="87"/>
      <c r="F230" s="68">
        <f t="shared" si="3"/>
        <v>0</v>
      </c>
      <c r="G230" s="89" t="s">
        <v>196</v>
      </c>
    </row>
    <row r="231" spans="1:7" s="89" customFormat="1" hidden="1">
      <c r="A231" s="351"/>
      <c r="B231" s="87"/>
      <c r="C231" s="87"/>
      <c r="D231" s="205"/>
      <c r="E231" s="87"/>
      <c r="F231" s="68">
        <f t="shared" si="3"/>
        <v>0</v>
      </c>
      <c r="G231" s="89" t="s">
        <v>196</v>
      </c>
    </row>
    <row r="232" spans="1:7" s="89" customFormat="1" hidden="1">
      <c r="A232" s="351"/>
      <c r="B232" s="87"/>
      <c r="C232" s="87"/>
      <c r="D232" s="205"/>
      <c r="E232" s="87"/>
      <c r="F232" s="68">
        <f t="shared" si="3"/>
        <v>0</v>
      </c>
      <c r="G232" s="89" t="s">
        <v>196</v>
      </c>
    </row>
    <row r="233" spans="1:7" s="89" customFormat="1" hidden="1">
      <c r="A233" s="351"/>
      <c r="B233" s="87"/>
      <c r="C233" s="87"/>
      <c r="D233" s="205"/>
      <c r="E233" s="87"/>
      <c r="F233" s="68">
        <f t="shared" si="3"/>
        <v>0</v>
      </c>
      <c r="G233" s="89" t="s">
        <v>196</v>
      </c>
    </row>
    <row r="234" spans="1:7" s="89" customFormat="1" hidden="1">
      <c r="A234" s="351"/>
      <c r="B234" s="87"/>
      <c r="C234" s="87"/>
      <c r="D234" s="205"/>
      <c r="E234" s="87"/>
      <c r="F234" s="68">
        <f t="shared" si="3"/>
        <v>0</v>
      </c>
      <c r="G234" s="89" t="s">
        <v>196</v>
      </c>
    </row>
    <row r="235" spans="1:7" s="89" customFormat="1" hidden="1">
      <c r="A235" s="351"/>
      <c r="B235" s="87"/>
      <c r="C235" s="87"/>
      <c r="D235" s="205"/>
      <c r="E235" s="87"/>
      <c r="F235" s="68">
        <f t="shared" si="3"/>
        <v>0</v>
      </c>
      <c r="G235" s="89" t="s">
        <v>196</v>
      </c>
    </row>
    <row r="236" spans="1:7" s="89" customFormat="1" hidden="1">
      <c r="A236" s="351"/>
      <c r="B236" s="87"/>
      <c r="C236" s="87"/>
      <c r="D236" s="205"/>
      <c r="E236" s="87"/>
      <c r="F236" s="68">
        <f t="shared" si="3"/>
        <v>0</v>
      </c>
      <c r="G236" s="89" t="s">
        <v>196</v>
      </c>
    </row>
    <row r="237" spans="1:7" s="89" customFormat="1" hidden="1">
      <c r="A237" s="351"/>
      <c r="B237" s="87"/>
      <c r="C237" s="87"/>
      <c r="D237" s="205"/>
      <c r="E237" s="87"/>
      <c r="F237" s="68">
        <f t="shared" si="3"/>
        <v>0</v>
      </c>
      <c r="G237" s="89" t="s">
        <v>196</v>
      </c>
    </row>
    <row r="238" spans="1:7" s="89" customFormat="1" hidden="1">
      <c r="A238" s="351"/>
      <c r="B238" s="87"/>
      <c r="C238" s="87"/>
      <c r="D238" s="205"/>
      <c r="E238" s="87"/>
      <c r="F238" s="68">
        <f t="shared" si="3"/>
        <v>0</v>
      </c>
      <c r="G238" s="89" t="s">
        <v>196</v>
      </c>
    </row>
    <row r="239" spans="1:7" s="89" customFormat="1" hidden="1">
      <c r="A239" s="351"/>
      <c r="B239" s="87"/>
      <c r="C239" s="87"/>
      <c r="D239" s="205"/>
      <c r="E239" s="87"/>
      <c r="F239" s="68">
        <f t="shared" si="3"/>
        <v>0</v>
      </c>
      <c r="G239" s="89" t="s">
        <v>196</v>
      </c>
    </row>
    <row r="240" spans="1:7" s="89" customFormat="1" hidden="1">
      <c r="A240" s="351"/>
      <c r="B240" s="87"/>
      <c r="C240" s="87"/>
      <c r="D240" s="205"/>
      <c r="E240" s="87"/>
      <c r="F240" s="68">
        <f t="shared" si="3"/>
        <v>0</v>
      </c>
      <c r="G240" s="89" t="s">
        <v>196</v>
      </c>
    </row>
    <row r="241" spans="1:7" s="89" customFormat="1" hidden="1">
      <c r="A241" s="351"/>
      <c r="B241" s="87"/>
      <c r="C241" s="87"/>
      <c r="D241" s="205"/>
      <c r="E241" s="87"/>
      <c r="F241" s="68">
        <f t="shared" si="3"/>
        <v>0</v>
      </c>
      <c r="G241" s="89" t="s">
        <v>196</v>
      </c>
    </row>
    <row r="242" spans="1:7" s="89" customFormat="1" hidden="1">
      <c r="A242" s="351"/>
      <c r="B242" s="87"/>
      <c r="C242" s="87"/>
      <c r="D242" s="205"/>
      <c r="E242" s="87"/>
      <c r="F242" s="68">
        <f t="shared" si="3"/>
        <v>0</v>
      </c>
      <c r="G242" s="89" t="s">
        <v>196</v>
      </c>
    </row>
    <row r="243" spans="1:7" s="89" customFormat="1" hidden="1">
      <c r="A243" s="351"/>
      <c r="B243" s="87"/>
      <c r="C243" s="87"/>
      <c r="D243" s="205"/>
      <c r="E243" s="87"/>
      <c r="F243" s="68">
        <f t="shared" si="3"/>
        <v>0</v>
      </c>
      <c r="G243" s="89" t="s">
        <v>196</v>
      </c>
    </row>
    <row r="244" spans="1:7" s="89" customFormat="1" hidden="1">
      <c r="A244" s="351"/>
      <c r="B244" s="87"/>
      <c r="C244" s="87"/>
      <c r="D244" s="205"/>
      <c r="E244" s="87"/>
      <c r="F244" s="68">
        <f t="shared" si="3"/>
        <v>0</v>
      </c>
      <c r="G244" s="89" t="s">
        <v>196</v>
      </c>
    </row>
    <row r="245" spans="1:7" s="89" customFormat="1" hidden="1">
      <c r="A245" s="351"/>
      <c r="B245" s="87"/>
      <c r="C245" s="87"/>
      <c r="D245" s="205"/>
      <c r="E245" s="87"/>
      <c r="F245" s="68">
        <f t="shared" si="3"/>
        <v>0</v>
      </c>
      <c r="G245" s="89" t="s">
        <v>196</v>
      </c>
    </row>
    <row r="246" spans="1:7" s="89" customFormat="1" hidden="1">
      <c r="A246" s="351"/>
      <c r="B246" s="87"/>
      <c r="C246" s="87"/>
      <c r="D246" s="205"/>
      <c r="E246" s="87"/>
      <c r="F246" s="68">
        <f t="shared" si="3"/>
        <v>0</v>
      </c>
      <c r="G246" s="89" t="s">
        <v>196</v>
      </c>
    </row>
    <row r="247" spans="1:7" s="89" customFormat="1" hidden="1">
      <c r="A247" s="351"/>
      <c r="B247" s="87"/>
      <c r="C247" s="87"/>
      <c r="D247" s="205"/>
      <c r="E247" s="87"/>
      <c r="F247" s="68">
        <f t="shared" si="3"/>
        <v>0</v>
      </c>
      <c r="G247" s="89" t="s">
        <v>196</v>
      </c>
    </row>
    <row r="248" spans="1:7" s="89" customFormat="1" hidden="1">
      <c r="A248" s="351"/>
      <c r="B248" s="87"/>
      <c r="C248" s="87"/>
      <c r="D248" s="205"/>
      <c r="E248" s="87"/>
      <c r="F248" s="68">
        <f t="shared" si="3"/>
        <v>0</v>
      </c>
      <c r="G248" s="89" t="s">
        <v>196</v>
      </c>
    </row>
    <row r="249" spans="1:7" s="89" customFormat="1" hidden="1">
      <c r="A249" s="351"/>
      <c r="B249" s="87"/>
      <c r="C249" s="87"/>
      <c r="D249" s="205"/>
      <c r="E249" s="87"/>
      <c r="F249" s="68">
        <f t="shared" si="3"/>
        <v>0</v>
      </c>
      <c r="G249" s="89" t="s">
        <v>196</v>
      </c>
    </row>
    <row r="250" spans="1:7" s="89" customFormat="1" hidden="1">
      <c r="A250" s="351"/>
      <c r="B250" s="87"/>
      <c r="C250" s="87"/>
      <c r="D250" s="205"/>
      <c r="E250" s="87"/>
      <c r="F250" s="68">
        <f t="shared" si="3"/>
        <v>0</v>
      </c>
      <c r="G250" s="89" t="s">
        <v>196</v>
      </c>
    </row>
    <row r="251" spans="1:7" s="89" customFormat="1" hidden="1">
      <c r="A251" s="351"/>
      <c r="B251" s="87"/>
      <c r="C251" s="87"/>
      <c r="D251" s="205"/>
      <c r="E251" s="87"/>
      <c r="F251" s="68">
        <f t="shared" si="3"/>
        <v>0</v>
      </c>
      <c r="G251" s="89" t="s">
        <v>196</v>
      </c>
    </row>
    <row r="252" spans="1:7" s="89" customFormat="1" hidden="1">
      <c r="A252" s="351"/>
      <c r="B252" s="87"/>
      <c r="C252" s="87"/>
      <c r="D252" s="205"/>
      <c r="E252" s="87"/>
      <c r="F252" s="68">
        <f t="shared" si="3"/>
        <v>0</v>
      </c>
      <c r="G252" s="89" t="s">
        <v>196</v>
      </c>
    </row>
    <row r="253" spans="1:7" s="89" customFormat="1" hidden="1">
      <c r="A253" s="351"/>
      <c r="B253" s="87"/>
      <c r="C253" s="87"/>
      <c r="D253" s="205"/>
      <c r="E253" s="87"/>
      <c r="F253" s="68">
        <f t="shared" si="3"/>
        <v>0</v>
      </c>
      <c r="G253" s="89" t="s">
        <v>196</v>
      </c>
    </row>
    <row r="254" spans="1:7" s="89" customFormat="1" hidden="1">
      <c r="A254" s="351"/>
      <c r="B254" s="87"/>
      <c r="C254" s="87"/>
      <c r="D254" s="205"/>
      <c r="E254" s="87"/>
      <c r="F254" s="68">
        <f t="shared" si="3"/>
        <v>0</v>
      </c>
      <c r="G254" s="89" t="s">
        <v>196</v>
      </c>
    </row>
    <row r="255" spans="1:7" s="89" customFormat="1" hidden="1">
      <c r="A255" s="351"/>
      <c r="B255" s="87"/>
      <c r="C255" s="87"/>
      <c r="D255" s="205"/>
      <c r="E255" s="87"/>
      <c r="F255" s="68">
        <f t="shared" si="3"/>
        <v>0</v>
      </c>
      <c r="G255" s="89" t="s">
        <v>196</v>
      </c>
    </row>
    <row r="256" spans="1:7" s="89" customFormat="1" hidden="1">
      <c r="A256" s="351"/>
      <c r="B256" s="87"/>
      <c r="C256" s="87"/>
      <c r="D256" s="205"/>
      <c r="E256" s="87"/>
      <c r="F256" s="68">
        <f t="shared" si="3"/>
        <v>0</v>
      </c>
      <c r="G256" s="89" t="s">
        <v>196</v>
      </c>
    </row>
    <row r="257" spans="1:9" s="89" customFormat="1" hidden="1">
      <c r="A257" s="351"/>
      <c r="B257" s="87"/>
      <c r="C257" s="87"/>
      <c r="D257" s="205"/>
      <c r="E257" s="87"/>
      <c r="F257" s="68">
        <f t="shared" si="3"/>
        <v>0</v>
      </c>
      <c r="G257" s="89" t="s">
        <v>196</v>
      </c>
    </row>
    <row r="258" spans="1:9" s="89" customFormat="1" hidden="1">
      <c r="A258" s="351"/>
      <c r="B258" s="87"/>
      <c r="C258" s="87"/>
      <c r="D258" s="205"/>
      <c r="E258" s="87"/>
      <c r="F258" s="68">
        <f t="shared" si="3"/>
        <v>0</v>
      </c>
      <c r="G258" s="89" t="s">
        <v>196</v>
      </c>
    </row>
    <row r="259" spans="1:9" s="89" customFormat="1" hidden="1">
      <c r="A259" s="351"/>
      <c r="B259" s="87"/>
      <c r="C259" s="87"/>
      <c r="D259" s="205"/>
      <c r="E259" s="87"/>
      <c r="F259" s="68">
        <f t="shared" si="3"/>
        <v>0</v>
      </c>
      <c r="G259" s="89" t="s">
        <v>196</v>
      </c>
    </row>
    <row r="260" spans="1:9" s="89" customFormat="1" hidden="1">
      <c r="A260" s="351"/>
      <c r="B260" s="87"/>
      <c r="C260" s="87"/>
      <c r="D260" s="205"/>
      <c r="E260" s="87"/>
      <c r="F260" s="68">
        <f t="shared" si="3"/>
        <v>0</v>
      </c>
      <c r="G260" s="89" t="s">
        <v>196</v>
      </c>
    </row>
    <row r="261" spans="1:9" s="89" customFormat="1" hidden="1">
      <c r="A261" s="351"/>
      <c r="B261" s="87"/>
      <c r="C261" s="87"/>
      <c r="D261" s="205"/>
      <c r="E261" s="87"/>
      <c r="F261" s="68">
        <f t="shared" si="3"/>
        <v>0</v>
      </c>
      <c r="G261" s="89" t="s">
        <v>196</v>
      </c>
    </row>
    <row r="262" spans="1:9" s="89" customFormat="1" hidden="1">
      <c r="A262" s="351"/>
      <c r="B262" s="87"/>
      <c r="C262" s="87"/>
      <c r="D262" s="205"/>
      <c r="E262" s="87"/>
      <c r="F262" s="68">
        <f t="shared" si="3"/>
        <v>0</v>
      </c>
      <c r="G262" s="89" t="s">
        <v>196</v>
      </c>
    </row>
    <row r="263" spans="1:9" s="89" customFormat="1" hidden="1">
      <c r="A263" s="351"/>
      <c r="B263" s="87"/>
      <c r="C263" s="87"/>
      <c r="D263" s="205"/>
      <c r="E263" s="87"/>
      <c r="F263" s="68">
        <f t="shared" si="3"/>
        <v>0</v>
      </c>
      <c r="G263" s="89" t="s">
        <v>196</v>
      </c>
    </row>
    <row r="264" spans="1:9" s="89" customFormat="1" hidden="1">
      <c r="A264" s="351"/>
      <c r="B264" s="87"/>
      <c r="C264" s="87"/>
      <c r="D264" s="205"/>
      <c r="E264" s="87"/>
      <c r="F264" s="68">
        <f t="shared" si="3"/>
        <v>0</v>
      </c>
      <c r="G264" s="89" t="s">
        <v>196</v>
      </c>
    </row>
    <row r="265" spans="1:9" s="89" customFormat="1" hidden="1">
      <c r="A265" s="351"/>
      <c r="B265" s="87"/>
      <c r="C265" s="87"/>
      <c r="D265" s="205"/>
      <c r="E265" s="87"/>
      <c r="F265" s="68">
        <f t="shared" si="3"/>
        <v>0</v>
      </c>
      <c r="G265" s="89" t="s">
        <v>196</v>
      </c>
    </row>
    <row r="266" spans="1:9" s="89" customFormat="1" hidden="1">
      <c r="A266" s="351"/>
      <c r="B266" s="87"/>
      <c r="C266" s="87"/>
      <c r="D266" s="205"/>
      <c r="E266" s="87"/>
      <c r="F266" s="68">
        <f t="shared" si="3"/>
        <v>0</v>
      </c>
      <c r="G266" s="89" t="s">
        <v>196</v>
      </c>
    </row>
    <row r="267" spans="1:9" s="89" customFormat="1">
      <c r="A267" s="351" t="s">
        <v>272</v>
      </c>
      <c r="B267" s="87">
        <v>3</v>
      </c>
      <c r="C267" s="87" t="s">
        <v>319</v>
      </c>
      <c r="D267" s="205">
        <f t="shared" ref="D267" ca="1" si="4">RAND()*400000</f>
        <v>49148.969441352056</v>
      </c>
      <c r="E267" s="87">
        <v>7</v>
      </c>
      <c r="F267" s="215">
        <f ca="1">ROUND(+B267*D267*E267,2)</f>
        <v>1032128.36</v>
      </c>
      <c r="G267" s="89" t="s">
        <v>196</v>
      </c>
    </row>
    <row r="268" spans="1:9" s="89" customFormat="1">
      <c r="A268" s="351"/>
      <c r="B268" s="78"/>
      <c r="C268" s="78"/>
      <c r="D268" s="164"/>
      <c r="E268" s="169" t="s">
        <v>197</v>
      </c>
      <c r="F268" s="68">
        <f ca="1">ROUND(SUBTOTAL(109,F137:F267),2)</f>
        <v>10638257.85</v>
      </c>
      <c r="G268" s="89" t="s">
        <v>196</v>
      </c>
      <c r="I268" s="349" t="s">
        <v>210</v>
      </c>
    </row>
    <row r="269" spans="1:9">
      <c r="F269" s="217"/>
      <c r="G269" s="89" t="s">
        <v>198</v>
      </c>
    </row>
    <row r="270" spans="1:9">
      <c r="C270" s="483" t="str">
        <f>"Total "&amp;B2</f>
        <v>Total GRANT EXCLUSIVE LINE ITEM</v>
      </c>
      <c r="D270" s="483"/>
      <c r="E270" s="483"/>
      <c r="F270" s="68">
        <f ca="1">+F268+F136</f>
        <v>32753232.630000003</v>
      </c>
      <c r="G270" s="89" t="s">
        <v>198</v>
      </c>
      <c r="I270" s="121" t="s">
        <v>200</v>
      </c>
    </row>
    <row r="271" spans="1:9" s="89" customFormat="1">
      <c r="A271" s="182"/>
      <c r="B271" s="78"/>
      <c r="C271" s="78"/>
      <c r="D271" s="78"/>
      <c r="E271" s="78"/>
      <c r="F271" s="110"/>
      <c r="G271" s="89" t="s">
        <v>198</v>
      </c>
    </row>
    <row r="272" spans="1:9" s="89" customFormat="1">
      <c r="A272" s="185" t="str">
        <f>B2&amp;" Narrative (State):"</f>
        <v>GRANT EXCLUSIVE LINE ITEM Narrative (State):</v>
      </c>
      <c r="B272" s="95"/>
      <c r="C272" s="95"/>
      <c r="D272" s="95"/>
      <c r="E272" s="95"/>
      <c r="F272" s="96"/>
      <c r="G272" s="89" t="s">
        <v>193</v>
      </c>
      <c r="I272" s="122" t="s">
        <v>202</v>
      </c>
    </row>
    <row r="273" spans="1:17" s="89" customFormat="1" ht="45" customHeight="1">
      <c r="A273" s="477" t="s">
        <v>322</v>
      </c>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GRANT EXCLUSIVE LINE ITEM Narrative (Non-State) i.e. Match or Other Funding</v>
      </c>
      <c r="B275" s="99"/>
      <c r="C275" s="99"/>
      <c r="D275" s="99"/>
      <c r="E275" s="99"/>
      <c r="F275" s="100"/>
      <c r="G275" s="89" t="s">
        <v>196</v>
      </c>
      <c r="I275" s="122" t="s">
        <v>202</v>
      </c>
    </row>
    <row r="276" spans="1:17" s="89" customFormat="1" ht="45" customHeight="1">
      <c r="A276" s="477" t="s">
        <v>323</v>
      </c>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Nb4FUPsflznsx4cgx7qfPmhply6tpo2O99jaAqBJTYgWwI3fmYxpTJSqeBDuFefiPCLVgCqwAIKS8Bs0s6c27A==" saltValue="TG9BvE3XC3LEJOTH536/XA==" spinCount="100000" sheet="1" formatCells="0" formatRows="0" insertRows="0" deleteRows="0" sort="0" autoFilter="0"/>
  <autoFilter ref="G1:G278" xr:uid="{00000000-0001-0000-1500-000000000000}"/>
  <mergeCells count="8">
    <mergeCell ref="A276:F276"/>
    <mergeCell ref="I276:Q276"/>
    <mergeCell ref="A1:E1"/>
    <mergeCell ref="B2:F2"/>
    <mergeCell ref="A3:F3"/>
    <mergeCell ref="C270:E270"/>
    <mergeCell ref="A273:F273"/>
    <mergeCell ref="I273:Q273"/>
  </mergeCells>
  <printOptions horizontalCentered="1"/>
  <pageMargins left="0.25" right="0.25" top="0.25" bottom="0.5" header="0.3" footer="0.3"/>
  <pageSetup fitToHeight="0" orientation="landscape" blackAndWhite="1" r:id="rId1"/>
  <headerFooter>
    <oddFooter>&amp;L&amp;F</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341B0-3F6E-4407-BEAC-D8BE3940C9A9}">
  <sheetPr>
    <pageSetUpPr fitToPage="1"/>
  </sheetPr>
  <dimension ref="A1:Q278"/>
  <sheetViews>
    <sheetView zoomScaleNormal="100" zoomScaleSheetLayoutView="100" workbookViewId="0">
      <selection activeCell="A2" sqref="A2:XFD3"/>
    </sheetView>
  </sheetViews>
  <sheetFormatPr defaultColWidth="9.140625" defaultRowHeight="14.45"/>
  <cols>
    <col min="1" max="1" width="55.5703125" customWidth="1"/>
    <col min="2" max="5" width="15.140625" customWidth="1"/>
    <col min="6" max="6" width="17" customWidth="1"/>
    <col min="7" max="7" width="11" hidden="1" customWidth="1"/>
    <col min="8" max="8" width="2.5703125" customWidth="1"/>
  </cols>
  <sheetData>
    <row r="1" spans="1:9" ht="20.25" customHeight="1">
      <c r="A1" s="473" t="s">
        <v>182</v>
      </c>
      <c r="B1" s="473"/>
      <c r="C1" s="473"/>
      <c r="D1" s="473"/>
      <c r="E1" s="473"/>
      <c r="F1">
        <f>+'Section A'!B2</f>
        <v>0</v>
      </c>
      <c r="G1" s="45" t="s">
        <v>191</v>
      </c>
    </row>
    <row r="2" spans="1:9" ht="20.25" customHeight="1">
      <c r="A2" s="214" t="s">
        <v>329</v>
      </c>
      <c r="B2" s="501" t="s">
        <v>318</v>
      </c>
      <c r="C2" s="501"/>
      <c r="D2" s="501"/>
      <c r="E2" s="501"/>
      <c r="F2" s="501"/>
      <c r="G2" s="45"/>
    </row>
    <row r="3" spans="1:9" ht="42" customHeight="1">
      <c r="A3" s="431" t="s">
        <v>311</v>
      </c>
      <c r="B3" s="431"/>
      <c r="C3" s="431"/>
      <c r="D3" s="431"/>
      <c r="E3" s="431"/>
      <c r="F3" s="431"/>
      <c r="G3" t="s">
        <v>198</v>
      </c>
    </row>
    <row r="4" spans="1:9">
      <c r="A4" s="10"/>
      <c r="B4" s="10"/>
      <c r="C4" s="10"/>
      <c r="D4" s="10"/>
      <c r="E4" s="10"/>
      <c r="F4" s="10"/>
      <c r="G4" t="s">
        <v>198</v>
      </c>
    </row>
    <row r="5" spans="1:9">
      <c r="A5" s="48" t="s">
        <v>279</v>
      </c>
      <c r="B5" s="48" t="s">
        <v>220</v>
      </c>
      <c r="C5" s="48" t="s">
        <v>219</v>
      </c>
      <c r="D5" s="48" t="s">
        <v>236</v>
      </c>
      <c r="E5" s="48" t="s">
        <v>189</v>
      </c>
      <c r="F5" s="48" t="s">
        <v>312</v>
      </c>
      <c r="G5" s="207" t="s">
        <v>198</v>
      </c>
      <c r="I5" s="122" t="s">
        <v>192</v>
      </c>
    </row>
    <row r="6" spans="1:9" s="89" customFormat="1">
      <c r="A6" s="180" t="s">
        <v>279</v>
      </c>
      <c r="B6" s="87">
        <v>3</v>
      </c>
      <c r="C6" s="87" t="s">
        <v>319</v>
      </c>
      <c r="D6" s="205">
        <f ca="1">RAND()*400000</f>
        <v>366730.90342238487</v>
      </c>
      <c r="E6" s="87">
        <v>7</v>
      </c>
      <c r="F6" s="68">
        <f t="shared" ref="F6:F134" ca="1" si="0">ROUND(+B6*D6*E6,2)</f>
        <v>7701348.9699999997</v>
      </c>
      <c r="G6" s="89" t="s">
        <v>193</v>
      </c>
    </row>
    <row r="7" spans="1:9" s="89" customFormat="1">
      <c r="A7" s="351" t="s">
        <v>320</v>
      </c>
      <c r="B7" s="87">
        <v>3</v>
      </c>
      <c r="C7" s="87" t="s">
        <v>319</v>
      </c>
      <c r="D7" s="205">
        <f t="shared" ref="D7:D8" ca="1" si="1">RAND()*400000</f>
        <v>11168.953094793644</v>
      </c>
      <c r="E7" s="87">
        <v>7</v>
      </c>
      <c r="F7" s="68">
        <f t="shared" ca="1" si="0"/>
        <v>234548.01</v>
      </c>
      <c r="G7" s="89" t="s">
        <v>193</v>
      </c>
    </row>
    <row r="8" spans="1:9" s="89" customFormat="1">
      <c r="A8" s="351" t="s">
        <v>321</v>
      </c>
      <c r="B8" s="87">
        <v>3</v>
      </c>
      <c r="C8" s="87" t="s">
        <v>319</v>
      </c>
      <c r="D8" s="205">
        <f t="shared" ca="1" si="1"/>
        <v>130622.33438070425</v>
      </c>
      <c r="E8" s="87">
        <v>7</v>
      </c>
      <c r="F8" s="68">
        <f t="shared" ca="1" si="0"/>
        <v>2743069.02</v>
      </c>
      <c r="G8" s="89" t="s">
        <v>193</v>
      </c>
    </row>
    <row r="9" spans="1:9" s="89" customFormat="1" hidden="1">
      <c r="A9" s="351"/>
      <c r="B9" s="87"/>
      <c r="C9" s="87"/>
      <c r="D9" s="205"/>
      <c r="E9" s="87"/>
      <c r="F9" s="68">
        <f t="shared" si="0"/>
        <v>0</v>
      </c>
      <c r="G9" s="89" t="s">
        <v>193</v>
      </c>
    </row>
    <row r="10" spans="1:9" s="89" customFormat="1" hidden="1">
      <c r="A10" s="351"/>
      <c r="B10" s="87"/>
      <c r="C10" s="87"/>
      <c r="D10" s="205"/>
      <c r="E10" s="87"/>
      <c r="F10" s="68">
        <f t="shared" si="0"/>
        <v>0</v>
      </c>
      <c r="G10" s="89" t="s">
        <v>193</v>
      </c>
    </row>
    <row r="11" spans="1:9" s="89" customFormat="1" hidden="1">
      <c r="A11" s="351"/>
      <c r="B11" s="87"/>
      <c r="C11" s="87"/>
      <c r="D11" s="205"/>
      <c r="E11" s="87"/>
      <c r="F11" s="68">
        <f t="shared" si="0"/>
        <v>0</v>
      </c>
      <c r="G11" s="89" t="s">
        <v>193</v>
      </c>
    </row>
    <row r="12" spans="1:9" s="89" customFormat="1" hidden="1">
      <c r="A12" s="351"/>
      <c r="B12" s="87"/>
      <c r="C12" s="87"/>
      <c r="D12" s="205"/>
      <c r="E12" s="87"/>
      <c r="F12" s="68">
        <f t="shared" si="0"/>
        <v>0</v>
      </c>
      <c r="G12" s="89" t="s">
        <v>193</v>
      </c>
    </row>
    <row r="13" spans="1:9" s="89" customFormat="1" hidden="1">
      <c r="A13" s="351"/>
      <c r="B13" s="87"/>
      <c r="C13" s="87"/>
      <c r="D13" s="205"/>
      <c r="E13" s="87"/>
      <c r="F13" s="68">
        <f t="shared" si="0"/>
        <v>0</v>
      </c>
      <c r="G13" s="89" t="s">
        <v>193</v>
      </c>
    </row>
    <row r="14" spans="1:9" s="89" customFormat="1" hidden="1">
      <c r="A14" s="351"/>
      <c r="B14" s="87"/>
      <c r="C14" s="87"/>
      <c r="D14" s="205"/>
      <c r="E14" s="87"/>
      <c r="F14" s="68">
        <f t="shared" si="0"/>
        <v>0</v>
      </c>
      <c r="G14" s="89" t="s">
        <v>193</v>
      </c>
    </row>
    <row r="15" spans="1:9" s="89" customFormat="1" hidden="1">
      <c r="A15" s="351"/>
      <c r="B15" s="87"/>
      <c r="C15" s="87"/>
      <c r="D15" s="205"/>
      <c r="E15" s="87"/>
      <c r="F15" s="68">
        <f t="shared" si="0"/>
        <v>0</v>
      </c>
      <c r="G15" s="89" t="s">
        <v>193</v>
      </c>
    </row>
    <row r="16" spans="1:9" s="89" customFormat="1" hidden="1">
      <c r="A16" s="351"/>
      <c r="B16" s="87"/>
      <c r="C16" s="87"/>
      <c r="D16" s="205"/>
      <c r="E16" s="87"/>
      <c r="F16" s="68">
        <f t="shared" si="0"/>
        <v>0</v>
      </c>
      <c r="G16" s="89" t="s">
        <v>193</v>
      </c>
    </row>
    <row r="17" spans="1:7" s="89" customFormat="1" hidden="1">
      <c r="A17" s="351"/>
      <c r="B17" s="87"/>
      <c r="C17" s="87"/>
      <c r="D17" s="205"/>
      <c r="E17" s="87"/>
      <c r="F17" s="68">
        <f t="shared" si="0"/>
        <v>0</v>
      </c>
      <c r="G17" s="89" t="s">
        <v>193</v>
      </c>
    </row>
    <row r="18" spans="1:7" s="89" customFormat="1" hidden="1">
      <c r="A18" s="351"/>
      <c r="B18" s="87"/>
      <c r="C18" s="87"/>
      <c r="D18" s="205"/>
      <c r="E18" s="87"/>
      <c r="F18" s="68">
        <f t="shared" si="0"/>
        <v>0</v>
      </c>
      <c r="G18" s="89" t="s">
        <v>193</v>
      </c>
    </row>
    <row r="19" spans="1:7" s="89" customFormat="1" hidden="1">
      <c r="A19" s="351"/>
      <c r="B19" s="87"/>
      <c r="C19" s="87"/>
      <c r="D19" s="205"/>
      <c r="E19" s="87"/>
      <c r="F19" s="68">
        <f t="shared" si="0"/>
        <v>0</v>
      </c>
      <c r="G19" s="89" t="s">
        <v>193</v>
      </c>
    </row>
    <row r="20" spans="1:7" s="89" customFormat="1" hidden="1">
      <c r="A20" s="351"/>
      <c r="B20" s="87"/>
      <c r="C20" s="87"/>
      <c r="D20" s="205"/>
      <c r="E20" s="87"/>
      <c r="F20" s="68">
        <f t="shared" si="0"/>
        <v>0</v>
      </c>
      <c r="G20" s="89" t="s">
        <v>193</v>
      </c>
    </row>
    <row r="21" spans="1:7" s="89" customFormat="1" hidden="1">
      <c r="A21" s="351"/>
      <c r="B21" s="87"/>
      <c r="C21" s="87"/>
      <c r="D21" s="205"/>
      <c r="E21" s="87"/>
      <c r="F21" s="68">
        <f t="shared" si="0"/>
        <v>0</v>
      </c>
      <c r="G21" s="89" t="s">
        <v>193</v>
      </c>
    </row>
    <row r="22" spans="1:7" s="89" customFormat="1" hidden="1">
      <c r="A22" s="351"/>
      <c r="B22" s="87"/>
      <c r="C22" s="87"/>
      <c r="D22" s="205"/>
      <c r="E22" s="87"/>
      <c r="F22" s="68">
        <f t="shared" si="0"/>
        <v>0</v>
      </c>
      <c r="G22" s="89" t="s">
        <v>193</v>
      </c>
    </row>
    <row r="23" spans="1:7" s="89" customFormat="1" hidden="1">
      <c r="A23" s="351"/>
      <c r="B23" s="87"/>
      <c r="C23" s="87"/>
      <c r="D23" s="205"/>
      <c r="E23" s="87"/>
      <c r="F23" s="68">
        <f t="shared" si="0"/>
        <v>0</v>
      </c>
      <c r="G23" s="89" t="s">
        <v>193</v>
      </c>
    </row>
    <row r="24" spans="1:7" s="89" customFormat="1" hidden="1">
      <c r="A24" s="351"/>
      <c r="B24" s="87"/>
      <c r="C24" s="87"/>
      <c r="D24" s="205"/>
      <c r="E24" s="87"/>
      <c r="F24" s="68">
        <f t="shared" si="0"/>
        <v>0</v>
      </c>
      <c r="G24" s="89" t="s">
        <v>193</v>
      </c>
    </row>
    <row r="25" spans="1:7" s="89" customFormat="1" hidden="1">
      <c r="A25" s="351"/>
      <c r="B25" s="87"/>
      <c r="C25" s="87"/>
      <c r="D25" s="205"/>
      <c r="E25" s="87"/>
      <c r="F25" s="68">
        <f t="shared" si="0"/>
        <v>0</v>
      </c>
      <c r="G25" s="89" t="s">
        <v>193</v>
      </c>
    </row>
    <row r="26" spans="1:7" s="89" customFormat="1" hidden="1">
      <c r="A26" s="351"/>
      <c r="B26" s="87"/>
      <c r="C26" s="87"/>
      <c r="D26" s="205"/>
      <c r="E26" s="87"/>
      <c r="F26" s="68">
        <f t="shared" si="0"/>
        <v>0</v>
      </c>
      <c r="G26" s="89" t="s">
        <v>193</v>
      </c>
    </row>
    <row r="27" spans="1:7" s="89" customFormat="1" hidden="1">
      <c r="A27" s="351"/>
      <c r="B27" s="87"/>
      <c r="C27" s="87"/>
      <c r="D27" s="205"/>
      <c r="E27" s="87"/>
      <c r="F27" s="68">
        <f t="shared" si="0"/>
        <v>0</v>
      </c>
      <c r="G27" s="89" t="s">
        <v>193</v>
      </c>
    </row>
    <row r="28" spans="1:7" s="89" customFormat="1" hidden="1">
      <c r="A28" s="351"/>
      <c r="B28" s="87"/>
      <c r="C28" s="87"/>
      <c r="D28" s="205"/>
      <c r="E28" s="87"/>
      <c r="F28" s="68">
        <f t="shared" si="0"/>
        <v>0</v>
      </c>
      <c r="G28" s="89" t="s">
        <v>193</v>
      </c>
    </row>
    <row r="29" spans="1:7" s="89" customFormat="1" hidden="1">
      <c r="A29" s="351"/>
      <c r="B29" s="87"/>
      <c r="C29" s="87"/>
      <c r="D29" s="205"/>
      <c r="E29" s="87"/>
      <c r="F29" s="68">
        <f t="shared" si="0"/>
        <v>0</v>
      </c>
      <c r="G29" s="89" t="s">
        <v>193</v>
      </c>
    </row>
    <row r="30" spans="1:7" s="89" customFormat="1" hidden="1">
      <c r="A30" s="351"/>
      <c r="B30" s="87"/>
      <c r="C30" s="87"/>
      <c r="D30" s="205"/>
      <c r="E30" s="87"/>
      <c r="F30" s="68">
        <f t="shared" si="0"/>
        <v>0</v>
      </c>
      <c r="G30" s="89" t="s">
        <v>193</v>
      </c>
    </row>
    <row r="31" spans="1:7" s="89" customFormat="1" hidden="1">
      <c r="A31" s="351"/>
      <c r="B31" s="87"/>
      <c r="C31" s="87"/>
      <c r="D31" s="205"/>
      <c r="E31" s="87"/>
      <c r="F31" s="68">
        <f t="shared" si="0"/>
        <v>0</v>
      </c>
      <c r="G31" s="89" t="s">
        <v>193</v>
      </c>
    </row>
    <row r="32" spans="1:7" s="89" customFormat="1" hidden="1">
      <c r="A32" s="351"/>
      <c r="B32" s="87"/>
      <c r="C32" s="87"/>
      <c r="D32" s="205"/>
      <c r="E32" s="87"/>
      <c r="F32" s="68">
        <f t="shared" si="0"/>
        <v>0</v>
      </c>
      <c r="G32" s="89" t="s">
        <v>193</v>
      </c>
    </row>
    <row r="33" spans="1:7" s="89" customFormat="1" hidden="1">
      <c r="A33" s="351"/>
      <c r="B33" s="87"/>
      <c r="C33" s="87"/>
      <c r="D33" s="205"/>
      <c r="E33" s="87"/>
      <c r="F33" s="68">
        <f t="shared" si="0"/>
        <v>0</v>
      </c>
      <c r="G33" s="89" t="s">
        <v>193</v>
      </c>
    </row>
    <row r="34" spans="1:7" s="89" customFormat="1" hidden="1">
      <c r="A34" s="351"/>
      <c r="B34" s="87"/>
      <c r="C34" s="87"/>
      <c r="D34" s="205"/>
      <c r="E34" s="87"/>
      <c r="F34" s="68">
        <f t="shared" si="0"/>
        <v>0</v>
      </c>
      <c r="G34" s="89" t="s">
        <v>193</v>
      </c>
    </row>
    <row r="35" spans="1:7" s="89" customFormat="1" hidden="1">
      <c r="A35" s="351"/>
      <c r="B35" s="87"/>
      <c r="C35" s="87"/>
      <c r="D35" s="205"/>
      <c r="E35" s="87"/>
      <c r="F35" s="68">
        <f t="shared" si="0"/>
        <v>0</v>
      </c>
      <c r="G35" s="89" t="s">
        <v>193</v>
      </c>
    </row>
    <row r="36" spans="1:7" s="89" customFormat="1" hidden="1">
      <c r="A36" s="351"/>
      <c r="B36" s="87"/>
      <c r="C36" s="87"/>
      <c r="D36" s="205"/>
      <c r="E36" s="87"/>
      <c r="F36" s="68">
        <f t="shared" si="0"/>
        <v>0</v>
      </c>
      <c r="G36" s="89" t="s">
        <v>193</v>
      </c>
    </row>
    <row r="37" spans="1:7" s="89" customFormat="1" hidden="1">
      <c r="A37" s="351"/>
      <c r="B37" s="87"/>
      <c r="C37" s="87"/>
      <c r="D37" s="205"/>
      <c r="E37" s="87"/>
      <c r="F37" s="68">
        <f t="shared" si="0"/>
        <v>0</v>
      </c>
      <c r="G37" s="89" t="s">
        <v>193</v>
      </c>
    </row>
    <row r="38" spans="1:7" s="89" customFormat="1" hidden="1">
      <c r="A38" s="351"/>
      <c r="B38" s="87"/>
      <c r="C38" s="87"/>
      <c r="D38" s="205"/>
      <c r="E38" s="87"/>
      <c r="F38" s="68">
        <f t="shared" si="0"/>
        <v>0</v>
      </c>
      <c r="G38" s="89" t="s">
        <v>193</v>
      </c>
    </row>
    <row r="39" spans="1:7" s="89" customFormat="1" hidden="1">
      <c r="A39" s="351"/>
      <c r="B39" s="87"/>
      <c r="C39" s="87"/>
      <c r="D39" s="205"/>
      <c r="E39" s="87"/>
      <c r="F39" s="68">
        <f t="shared" si="0"/>
        <v>0</v>
      </c>
      <c r="G39" s="89" t="s">
        <v>193</v>
      </c>
    </row>
    <row r="40" spans="1:7" s="89" customFormat="1" hidden="1">
      <c r="A40" s="351"/>
      <c r="B40" s="87"/>
      <c r="C40" s="87"/>
      <c r="D40" s="205"/>
      <c r="E40" s="87"/>
      <c r="F40" s="68">
        <f t="shared" si="0"/>
        <v>0</v>
      </c>
      <c r="G40" s="89" t="s">
        <v>193</v>
      </c>
    </row>
    <row r="41" spans="1:7" s="89" customFormat="1" hidden="1">
      <c r="A41" s="351"/>
      <c r="B41" s="87"/>
      <c r="C41" s="87"/>
      <c r="D41" s="205"/>
      <c r="E41" s="87"/>
      <c r="F41" s="68">
        <f t="shared" si="0"/>
        <v>0</v>
      </c>
      <c r="G41" s="89" t="s">
        <v>193</v>
      </c>
    </row>
    <row r="42" spans="1:7" s="89" customFormat="1" hidden="1">
      <c r="A42" s="351"/>
      <c r="B42" s="87"/>
      <c r="C42" s="87"/>
      <c r="D42" s="205"/>
      <c r="E42" s="87"/>
      <c r="F42" s="68">
        <f t="shared" si="0"/>
        <v>0</v>
      </c>
      <c r="G42" s="89" t="s">
        <v>193</v>
      </c>
    </row>
    <row r="43" spans="1:7" s="89" customFormat="1" hidden="1">
      <c r="A43" s="351"/>
      <c r="B43" s="87"/>
      <c r="C43" s="87"/>
      <c r="D43" s="205"/>
      <c r="E43" s="87"/>
      <c r="F43" s="68">
        <f t="shared" si="0"/>
        <v>0</v>
      </c>
      <c r="G43" s="89" t="s">
        <v>193</v>
      </c>
    </row>
    <row r="44" spans="1:7" s="89" customFormat="1" hidden="1">
      <c r="A44" s="351"/>
      <c r="B44" s="87"/>
      <c r="C44" s="87"/>
      <c r="D44" s="205"/>
      <c r="E44" s="87"/>
      <c r="F44" s="68">
        <f t="shared" si="0"/>
        <v>0</v>
      </c>
      <c r="G44" s="89" t="s">
        <v>193</v>
      </c>
    </row>
    <row r="45" spans="1:7" s="89" customFormat="1" hidden="1">
      <c r="A45" s="351"/>
      <c r="B45" s="87"/>
      <c r="C45" s="87"/>
      <c r="D45" s="205"/>
      <c r="E45" s="87"/>
      <c r="F45" s="68">
        <f t="shared" si="0"/>
        <v>0</v>
      </c>
      <c r="G45" s="89" t="s">
        <v>193</v>
      </c>
    </row>
    <row r="46" spans="1:7" s="89" customFormat="1" hidden="1">
      <c r="A46" s="351"/>
      <c r="B46" s="87"/>
      <c r="C46" s="87"/>
      <c r="D46" s="205"/>
      <c r="E46" s="87"/>
      <c r="F46" s="68">
        <f t="shared" si="0"/>
        <v>0</v>
      </c>
      <c r="G46" s="89" t="s">
        <v>193</v>
      </c>
    </row>
    <row r="47" spans="1:7" s="89" customFormat="1" hidden="1">
      <c r="A47" s="351"/>
      <c r="B47" s="87"/>
      <c r="C47" s="87"/>
      <c r="D47" s="205"/>
      <c r="E47" s="87"/>
      <c r="F47" s="68">
        <f t="shared" si="0"/>
        <v>0</v>
      </c>
      <c r="G47" s="89" t="s">
        <v>193</v>
      </c>
    </row>
    <row r="48" spans="1:7" s="89" customFormat="1" hidden="1">
      <c r="A48" s="351"/>
      <c r="B48" s="87"/>
      <c r="C48" s="87"/>
      <c r="D48" s="205"/>
      <c r="E48" s="87"/>
      <c r="F48" s="68">
        <f t="shared" si="0"/>
        <v>0</v>
      </c>
      <c r="G48" s="89" t="s">
        <v>193</v>
      </c>
    </row>
    <row r="49" spans="1:7" s="89" customFormat="1" hidden="1">
      <c r="A49" s="351"/>
      <c r="B49" s="87"/>
      <c r="C49" s="87"/>
      <c r="D49" s="205"/>
      <c r="E49" s="87"/>
      <c r="F49" s="68">
        <f t="shared" si="0"/>
        <v>0</v>
      </c>
      <c r="G49" s="89" t="s">
        <v>193</v>
      </c>
    </row>
    <row r="50" spans="1:7" s="89" customFormat="1" hidden="1">
      <c r="A50" s="351"/>
      <c r="B50" s="87"/>
      <c r="C50" s="87"/>
      <c r="D50" s="205"/>
      <c r="E50" s="87"/>
      <c r="F50" s="68">
        <f t="shared" si="0"/>
        <v>0</v>
      </c>
      <c r="G50" s="89" t="s">
        <v>193</v>
      </c>
    </row>
    <row r="51" spans="1:7" s="89" customFormat="1" hidden="1">
      <c r="A51" s="351"/>
      <c r="B51" s="87"/>
      <c r="C51" s="87"/>
      <c r="D51" s="205"/>
      <c r="E51" s="87"/>
      <c r="F51" s="68">
        <f t="shared" si="0"/>
        <v>0</v>
      </c>
      <c r="G51" s="89" t="s">
        <v>193</v>
      </c>
    </row>
    <row r="52" spans="1:7" s="89" customFormat="1" hidden="1">
      <c r="A52" s="351"/>
      <c r="B52" s="87"/>
      <c r="C52" s="87"/>
      <c r="D52" s="205"/>
      <c r="E52" s="87"/>
      <c r="F52" s="68">
        <f t="shared" si="0"/>
        <v>0</v>
      </c>
      <c r="G52" s="89" t="s">
        <v>193</v>
      </c>
    </row>
    <row r="53" spans="1:7" s="89" customFormat="1" hidden="1">
      <c r="A53" s="351"/>
      <c r="B53" s="87"/>
      <c r="C53" s="87"/>
      <c r="D53" s="205"/>
      <c r="E53" s="87"/>
      <c r="F53" s="68">
        <f t="shared" si="0"/>
        <v>0</v>
      </c>
      <c r="G53" s="89" t="s">
        <v>193</v>
      </c>
    </row>
    <row r="54" spans="1:7" s="89" customFormat="1" hidden="1">
      <c r="A54" s="351"/>
      <c r="B54" s="87"/>
      <c r="C54" s="87"/>
      <c r="D54" s="205"/>
      <c r="E54" s="87"/>
      <c r="F54" s="68">
        <f t="shared" si="0"/>
        <v>0</v>
      </c>
      <c r="G54" s="89" t="s">
        <v>193</v>
      </c>
    </row>
    <row r="55" spans="1:7" s="89" customFormat="1" hidden="1">
      <c r="A55" s="351"/>
      <c r="B55" s="87"/>
      <c r="C55" s="87"/>
      <c r="D55" s="205"/>
      <c r="E55" s="87"/>
      <c r="F55" s="68">
        <f t="shared" si="0"/>
        <v>0</v>
      </c>
      <c r="G55" s="89" t="s">
        <v>193</v>
      </c>
    </row>
    <row r="56" spans="1:7" s="89" customFormat="1" hidden="1">
      <c r="A56" s="351"/>
      <c r="B56" s="87"/>
      <c r="C56" s="87"/>
      <c r="D56" s="205"/>
      <c r="E56" s="87"/>
      <c r="F56" s="68">
        <f t="shared" si="0"/>
        <v>0</v>
      </c>
      <c r="G56" s="89" t="s">
        <v>193</v>
      </c>
    </row>
    <row r="57" spans="1:7" s="89" customFormat="1" hidden="1">
      <c r="A57" s="351"/>
      <c r="B57" s="87"/>
      <c r="C57" s="87"/>
      <c r="D57" s="205"/>
      <c r="E57" s="87"/>
      <c r="F57" s="68">
        <f t="shared" si="0"/>
        <v>0</v>
      </c>
      <c r="G57" s="89" t="s">
        <v>193</v>
      </c>
    </row>
    <row r="58" spans="1:7" s="89" customFormat="1" hidden="1">
      <c r="A58" s="351"/>
      <c r="B58" s="87"/>
      <c r="C58" s="87"/>
      <c r="D58" s="205"/>
      <c r="E58" s="87"/>
      <c r="F58" s="68">
        <f t="shared" si="0"/>
        <v>0</v>
      </c>
      <c r="G58" s="89" t="s">
        <v>193</v>
      </c>
    </row>
    <row r="59" spans="1:7" s="89" customFormat="1" hidden="1">
      <c r="A59" s="351"/>
      <c r="B59" s="87"/>
      <c r="C59" s="87"/>
      <c r="D59" s="205"/>
      <c r="E59" s="87"/>
      <c r="F59" s="68">
        <f t="shared" si="0"/>
        <v>0</v>
      </c>
      <c r="G59" s="89" t="s">
        <v>193</v>
      </c>
    </row>
    <row r="60" spans="1:7" s="89" customFormat="1" hidden="1">
      <c r="A60" s="351"/>
      <c r="B60" s="87"/>
      <c r="C60" s="87"/>
      <c r="D60" s="205"/>
      <c r="E60" s="87"/>
      <c r="F60" s="68">
        <f t="shared" si="0"/>
        <v>0</v>
      </c>
      <c r="G60" s="89" t="s">
        <v>193</v>
      </c>
    </row>
    <row r="61" spans="1:7" s="89" customFormat="1" hidden="1">
      <c r="A61" s="351"/>
      <c r="B61" s="87"/>
      <c r="C61" s="87"/>
      <c r="D61" s="205"/>
      <c r="E61" s="87"/>
      <c r="F61" s="68">
        <f t="shared" si="0"/>
        <v>0</v>
      </c>
      <c r="G61" s="89" t="s">
        <v>193</v>
      </c>
    </row>
    <row r="62" spans="1:7" s="89" customFormat="1" hidden="1">
      <c r="A62" s="351"/>
      <c r="B62" s="87"/>
      <c r="C62" s="87"/>
      <c r="D62" s="205"/>
      <c r="E62" s="87"/>
      <c r="F62" s="68">
        <f t="shared" si="0"/>
        <v>0</v>
      </c>
      <c r="G62" s="89" t="s">
        <v>193</v>
      </c>
    </row>
    <row r="63" spans="1:7" s="89" customFormat="1" hidden="1">
      <c r="A63" s="351"/>
      <c r="B63" s="87"/>
      <c r="C63" s="87"/>
      <c r="D63" s="205"/>
      <c r="E63" s="87"/>
      <c r="F63" s="68">
        <f t="shared" si="0"/>
        <v>0</v>
      </c>
      <c r="G63" s="89" t="s">
        <v>193</v>
      </c>
    </row>
    <row r="64" spans="1:7" s="89" customFormat="1" hidden="1">
      <c r="A64" s="351"/>
      <c r="B64" s="87"/>
      <c r="C64" s="87"/>
      <c r="D64" s="205"/>
      <c r="E64" s="87"/>
      <c r="F64" s="68">
        <f t="shared" si="0"/>
        <v>0</v>
      </c>
      <c r="G64" s="89" t="s">
        <v>193</v>
      </c>
    </row>
    <row r="65" spans="1:7" s="89" customFormat="1" hidden="1">
      <c r="A65" s="351"/>
      <c r="B65" s="87"/>
      <c r="C65" s="87"/>
      <c r="D65" s="205"/>
      <c r="E65" s="87"/>
      <c r="F65" s="68">
        <f t="shared" si="0"/>
        <v>0</v>
      </c>
      <c r="G65" s="89" t="s">
        <v>193</v>
      </c>
    </row>
    <row r="66" spans="1:7" s="89" customFormat="1" hidden="1">
      <c r="A66" s="351"/>
      <c r="B66" s="87"/>
      <c r="C66" s="87"/>
      <c r="D66" s="205"/>
      <c r="E66" s="87"/>
      <c r="F66" s="68">
        <f t="shared" si="0"/>
        <v>0</v>
      </c>
      <c r="G66" s="89" t="s">
        <v>193</v>
      </c>
    </row>
    <row r="67" spans="1:7" s="89" customFormat="1" hidden="1">
      <c r="A67" s="351"/>
      <c r="B67" s="87"/>
      <c r="C67" s="87"/>
      <c r="D67" s="205"/>
      <c r="E67" s="87"/>
      <c r="F67" s="68">
        <f t="shared" si="0"/>
        <v>0</v>
      </c>
      <c r="G67" s="89" t="s">
        <v>193</v>
      </c>
    </row>
    <row r="68" spans="1:7" s="89" customFormat="1" hidden="1">
      <c r="A68" s="351"/>
      <c r="B68" s="87"/>
      <c r="C68" s="87"/>
      <c r="D68" s="205"/>
      <c r="E68" s="87"/>
      <c r="F68" s="68">
        <f t="shared" si="0"/>
        <v>0</v>
      </c>
      <c r="G68" s="89" t="s">
        <v>193</v>
      </c>
    </row>
    <row r="69" spans="1:7" s="89" customFormat="1" hidden="1">
      <c r="A69" s="351"/>
      <c r="B69" s="87"/>
      <c r="C69" s="87"/>
      <c r="D69" s="205"/>
      <c r="E69" s="87"/>
      <c r="F69" s="68">
        <f t="shared" si="0"/>
        <v>0</v>
      </c>
      <c r="G69" s="89" t="s">
        <v>193</v>
      </c>
    </row>
    <row r="70" spans="1:7" s="89" customFormat="1" hidden="1">
      <c r="A70" s="351"/>
      <c r="B70" s="87"/>
      <c r="C70" s="87"/>
      <c r="D70" s="205"/>
      <c r="E70" s="87"/>
      <c r="F70" s="68">
        <f t="shared" si="0"/>
        <v>0</v>
      </c>
      <c r="G70" s="89" t="s">
        <v>193</v>
      </c>
    </row>
    <row r="71" spans="1:7" s="89" customFormat="1" hidden="1">
      <c r="A71" s="351"/>
      <c r="B71" s="87"/>
      <c r="C71" s="87"/>
      <c r="D71" s="205"/>
      <c r="E71" s="87"/>
      <c r="F71" s="68">
        <f t="shared" si="0"/>
        <v>0</v>
      </c>
      <c r="G71" s="89" t="s">
        <v>193</v>
      </c>
    </row>
    <row r="72" spans="1:7" s="89" customFormat="1" hidden="1">
      <c r="A72" s="351"/>
      <c r="B72" s="87"/>
      <c r="C72" s="87"/>
      <c r="D72" s="205"/>
      <c r="E72" s="87"/>
      <c r="F72" s="68">
        <f t="shared" si="0"/>
        <v>0</v>
      </c>
      <c r="G72" s="89" t="s">
        <v>193</v>
      </c>
    </row>
    <row r="73" spans="1:7" s="89" customFormat="1" hidden="1">
      <c r="A73" s="351"/>
      <c r="B73" s="87"/>
      <c r="C73" s="87"/>
      <c r="D73" s="205"/>
      <c r="E73" s="87"/>
      <c r="F73" s="68">
        <f t="shared" si="0"/>
        <v>0</v>
      </c>
      <c r="G73" s="89" t="s">
        <v>193</v>
      </c>
    </row>
    <row r="74" spans="1:7" s="89" customFormat="1" hidden="1">
      <c r="A74" s="351"/>
      <c r="B74" s="87"/>
      <c r="C74" s="87"/>
      <c r="D74" s="205"/>
      <c r="E74" s="87"/>
      <c r="F74" s="68">
        <f t="shared" si="0"/>
        <v>0</v>
      </c>
      <c r="G74" s="89" t="s">
        <v>193</v>
      </c>
    </row>
    <row r="75" spans="1:7" s="89" customFormat="1" hidden="1">
      <c r="A75" s="351"/>
      <c r="B75" s="87"/>
      <c r="C75" s="87"/>
      <c r="D75" s="205"/>
      <c r="E75" s="87"/>
      <c r="F75" s="68">
        <f t="shared" si="0"/>
        <v>0</v>
      </c>
      <c r="G75" s="89" t="s">
        <v>193</v>
      </c>
    </row>
    <row r="76" spans="1:7" s="89" customFormat="1" hidden="1">
      <c r="A76" s="351"/>
      <c r="B76" s="87"/>
      <c r="C76" s="87"/>
      <c r="D76" s="205"/>
      <c r="E76" s="87"/>
      <c r="F76" s="68">
        <f t="shared" si="0"/>
        <v>0</v>
      </c>
      <c r="G76" s="89" t="s">
        <v>193</v>
      </c>
    </row>
    <row r="77" spans="1:7" s="89" customFormat="1" hidden="1">
      <c r="A77" s="351"/>
      <c r="B77" s="87"/>
      <c r="C77" s="87"/>
      <c r="D77" s="205"/>
      <c r="E77" s="87"/>
      <c r="F77" s="68">
        <f t="shared" si="0"/>
        <v>0</v>
      </c>
      <c r="G77" s="89" t="s">
        <v>193</v>
      </c>
    </row>
    <row r="78" spans="1:7" s="89" customFormat="1" hidden="1">
      <c r="A78" s="351"/>
      <c r="B78" s="87"/>
      <c r="C78" s="87"/>
      <c r="D78" s="205"/>
      <c r="E78" s="87"/>
      <c r="F78" s="68">
        <f t="shared" si="0"/>
        <v>0</v>
      </c>
      <c r="G78" s="89" t="s">
        <v>193</v>
      </c>
    </row>
    <row r="79" spans="1:7" s="89" customFormat="1" hidden="1">
      <c r="A79" s="351"/>
      <c r="B79" s="87"/>
      <c r="C79" s="87"/>
      <c r="D79" s="205"/>
      <c r="E79" s="87"/>
      <c r="F79" s="68">
        <f t="shared" si="0"/>
        <v>0</v>
      </c>
      <c r="G79" s="89" t="s">
        <v>193</v>
      </c>
    </row>
    <row r="80" spans="1:7" s="89" customFormat="1" hidden="1">
      <c r="A80" s="351"/>
      <c r="B80" s="87"/>
      <c r="C80" s="87"/>
      <c r="D80" s="205"/>
      <c r="E80" s="87"/>
      <c r="F80" s="68">
        <f t="shared" si="0"/>
        <v>0</v>
      </c>
      <c r="G80" s="89" t="s">
        <v>193</v>
      </c>
    </row>
    <row r="81" spans="1:7" s="89" customFormat="1" hidden="1">
      <c r="A81" s="351"/>
      <c r="B81" s="87"/>
      <c r="C81" s="87"/>
      <c r="D81" s="205"/>
      <c r="E81" s="87"/>
      <c r="F81" s="68">
        <f t="shared" si="0"/>
        <v>0</v>
      </c>
      <c r="G81" s="89" t="s">
        <v>193</v>
      </c>
    </row>
    <row r="82" spans="1:7" s="89" customFormat="1" hidden="1">
      <c r="A82" s="351"/>
      <c r="B82" s="87"/>
      <c r="C82" s="87"/>
      <c r="D82" s="205"/>
      <c r="E82" s="87"/>
      <c r="F82" s="68">
        <f t="shared" si="0"/>
        <v>0</v>
      </c>
      <c r="G82" s="89" t="s">
        <v>193</v>
      </c>
    </row>
    <row r="83" spans="1:7" s="89" customFormat="1" hidden="1">
      <c r="A83" s="351"/>
      <c r="B83" s="87"/>
      <c r="C83" s="87"/>
      <c r="D83" s="205"/>
      <c r="E83" s="87"/>
      <c r="F83" s="68">
        <f t="shared" si="0"/>
        <v>0</v>
      </c>
      <c r="G83" s="89" t="s">
        <v>193</v>
      </c>
    </row>
    <row r="84" spans="1:7" s="89" customFormat="1" hidden="1">
      <c r="A84" s="351"/>
      <c r="B84" s="87"/>
      <c r="C84" s="87"/>
      <c r="D84" s="205"/>
      <c r="E84" s="87"/>
      <c r="F84" s="68">
        <f t="shared" si="0"/>
        <v>0</v>
      </c>
      <c r="G84" s="89" t="s">
        <v>193</v>
      </c>
    </row>
    <row r="85" spans="1:7" s="89" customFormat="1" hidden="1">
      <c r="A85" s="351"/>
      <c r="B85" s="87"/>
      <c r="C85" s="87"/>
      <c r="D85" s="205"/>
      <c r="E85" s="87"/>
      <c r="F85" s="68">
        <f t="shared" si="0"/>
        <v>0</v>
      </c>
      <c r="G85" s="89" t="s">
        <v>193</v>
      </c>
    </row>
    <row r="86" spans="1:7" s="89" customFormat="1" hidden="1">
      <c r="A86" s="351"/>
      <c r="B86" s="87"/>
      <c r="C86" s="87"/>
      <c r="D86" s="205"/>
      <c r="E86" s="87"/>
      <c r="F86" s="68">
        <f t="shared" si="0"/>
        <v>0</v>
      </c>
      <c r="G86" s="89" t="s">
        <v>193</v>
      </c>
    </row>
    <row r="87" spans="1:7" s="89" customFormat="1" hidden="1">
      <c r="A87" s="351"/>
      <c r="B87" s="87"/>
      <c r="C87" s="87"/>
      <c r="D87" s="205"/>
      <c r="E87" s="87"/>
      <c r="F87" s="68">
        <f t="shared" si="0"/>
        <v>0</v>
      </c>
      <c r="G87" s="89" t="s">
        <v>193</v>
      </c>
    </row>
    <row r="88" spans="1:7" s="89" customFormat="1" hidden="1">
      <c r="A88" s="351"/>
      <c r="B88" s="87"/>
      <c r="C88" s="87"/>
      <c r="D88" s="205"/>
      <c r="E88" s="87"/>
      <c r="F88" s="68">
        <f t="shared" si="0"/>
        <v>0</v>
      </c>
      <c r="G88" s="89" t="s">
        <v>193</v>
      </c>
    </row>
    <row r="89" spans="1:7" s="89" customFormat="1" hidden="1">
      <c r="A89" s="351"/>
      <c r="B89" s="87"/>
      <c r="C89" s="87"/>
      <c r="D89" s="205"/>
      <c r="E89" s="87"/>
      <c r="F89" s="68">
        <f t="shared" si="0"/>
        <v>0</v>
      </c>
      <c r="G89" s="89" t="s">
        <v>193</v>
      </c>
    </row>
    <row r="90" spans="1:7" s="89" customFormat="1" hidden="1">
      <c r="A90" s="351"/>
      <c r="B90" s="87"/>
      <c r="C90" s="87"/>
      <c r="D90" s="205"/>
      <c r="E90" s="87"/>
      <c r="F90" s="68">
        <f t="shared" si="0"/>
        <v>0</v>
      </c>
      <c r="G90" s="89" t="s">
        <v>193</v>
      </c>
    </row>
    <row r="91" spans="1:7" s="89" customFormat="1" hidden="1">
      <c r="A91" s="351"/>
      <c r="B91" s="87"/>
      <c r="C91" s="87"/>
      <c r="D91" s="205"/>
      <c r="E91" s="87"/>
      <c r="F91" s="68">
        <f t="shared" si="0"/>
        <v>0</v>
      </c>
      <c r="G91" s="89" t="s">
        <v>193</v>
      </c>
    </row>
    <row r="92" spans="1:7" s="89" customFormat="1" hidden="1">
      <c r="A92" s="351"/>
      <c r="B92" s="87"/>
      <c r="C92" s="87"/>
      <c r="D92" s="205"/>
      <c r="E92" s="87"/>
      <c r="F92" s="68">
        <f t="shared" si="0"/>
        <v>0</v>
      </c>
      <c r="G92" s="89" t="s">
        <v>193</v>
      </c>
    </row>
    <row r="93" spans="1:7" s="89" customFormat="1" hidden="1">
      <c r="A93" s="351"/>
      <c r="B93" s="87"/>
      <c r="C93" s="87"/>
      <c r="D93" s="205"/>
      <c r="E93" s="87"/>
      <c r="F93" s="68">
        <f t="shared" si="0"/>
        <v>0</v>
      </c>
      <c r="G93" s="89" t="s">
        <v>193</v>
      </c>
    </row>
    <row r="94" spans="1:7" s="89" customFormat="1" hidden="1">
      <c r="A94" s="351"/>
      <c r="B94" s="87"/>
      <c r="C94" s="87"/>
      <c r="D94" s="205"/>
      <c r="E94" s="87"/>
      <c r="F94" s="68">
        <f t="shared" si="0"/>
        <v>0</v>
      </c>
      <c r="G94" s="89" t="s">
        <v>193</v>
      </c>
    </row>
    <row r="95" spans="1:7" s="89" customFormat="1" hidden="1">
      <c r="A95" s="351"/>
      <c r="B95" s="87"/>
      <c r="C95" s="87"/>
      <c r="D95" s="205"/>
      <c r="E95" s="87"/>
      <c r="F95" s="68">
        <f t="shared" si="0"/>
        <v>0</v>
      </c>
      <c r="G95" s="89" t="s">
        <v>193</v>
      </c>
    </row>
    <row r="96" spans="1:7" s="89" customFormat="1" hidden="1">
      <c r="A96" s="351"/>
      <c r="B96" s="87"/>
      <c r="C96" s="87"/>
      <c r="D96" s="205"/>
      <c r="E96" s="87"/>
      <c r="F96" s="68">
        <f t="shared" si="0"/>
        <v>0</v>
      </c>
      <c r="G96" s="89" t="s">
        <v>193</v>
      </c>
    </row>
    <row r="97" spans="1:7" s="89" customFormat="1" hidden="1">
      <c r="A97" s="351"/>
      <c r="B97" s="87"/>
      <c r="C97" s="87"/>
      <c r="D97" s="205"/>
      <c r="E97" s="87"/>
      <c r="F97" s="68">
        <f t="shared" si="0"/>
        <v>0</v>
      </c>
      <c r="G97" s="89" t="s">
        <v>193</v>
      </c>
    </row>
    <row r="98" spans="1:7" s="89" customFormat="1" hidden="1">
      <c r="A98" s="351"/>
      <c r="B98" s="87"/>
      <c r="C98" s="87"/>
      <c r="D98" s="205"/>
      <c r="E98" s="87"/>
      <c r="F98" s="68">
        <f t="shared" si="0"/>
        <v>0</v>
      </c>
      <c r="G98" s="89" t="s">
        <v>193</v>
      </c>
    </row>
    <row r="99" spans="1:7" s="89" customFormat="1" hidden="1">
      <c r="A99" s="351"/>
      <c r="B99" s="87"/>
      <c r="C99" s="87"/>
      <c r="D99" s="205"/>
      <c r="E99" s="87"/>
      <c r="F99" s="68">
        <f t="shared" si="0"/>
        <v>0</v>
      </c>
      <c r="G99" s="89" t="s">
        <v>193</v>
      </c>
    </row>
    <row r="100" spans="1:7" s="89" customFormat="1" hidden="1">
      <c r="A100" s="351"/>
      <c r="B100" s="87"/>
      <c r="C100" s="87"/>
      <c r="D100" s="205"/>
      <c r="E100" s="87"/>
      <c r="F100" s="68">
        <f t="shared" si="0"/>
        <v>0</v>
      </c>
      <c r="G100" s="89" t="s">
        <v>193</v>
      </c>
    </row>
    <row r="101" spans="1:7" s="89" customFormat="1" hidden="1">
      <c r="A101" s="351"/>
      <c r="B101" s="87"/>
      <c r="C101" s="87"/>
      <c r="D101" s="205"/>
      <c r="E101" s="87"/>
      <c r="F101" s="68">
        <f t="shared" si="0"/>
        <v>0</v>
      </c>
      <c r="G101" s="89" t="s">
        <v>193</v>
      </c>
    </row>
    <row r="102" spans="1:7" s="89" customFormat="1" hidden="1">
      <c r="A102" s="351"/>
      <c r="B102" s="87"/>
      <c r="C102" s="87"/>
      <c r="D102" s="205"/>
      <c r="E102" s="87"/>
      <c r="F102" s="68">
        <f t="shared" si="0"/>
        <v>0</v>
      </c>
      <c r="G102" s="89" t="s">
        <v>193</v>
      </c>
    </row>
    <row r="103" spans="1:7" s="89" customFormat="1" hidden="1">
      <c r="A103" s="351"/>
      <c r="B103" s="87"/>
      <c r="C103" s="87"/>
      <c r="D103" s="205"/>
      <c r="E103" s="87"/>
      <c r="F103" s="68">
        <f t="shared" si="0"/>
        <v>0</v>
      </c>
      <c r="G103" s="89" t="s">
        <v>193</v>
      </c>
    </row>
    <row r="104" spans="1:7" s="89" customFormat="1" hidden="1">
      <c r="A104" s="351"/>
      <c r="B104" s="87"/>
      <c r="C104" s="87"/>
      <c r="D104" s="205"/>
      <c r="E104" s="87"/>
      <c r="F104" s="68">
        <f t="shared" si="0"/>
        <v>0</v>
      </c>
      <c r="G104" s="89" t="s">
        <v>193</v>
      </c>
    </row>
    <row r="105" spans="1:7" s="89" customFormat="1" hidden="1">
      <c r="A105" s="351"/>
      <c r="B105" s="87"/>
      <c r="C105" s="87"/>
      <c r="D105" s="205"/>
      <c r="E105" s="87"/>
      <c r="F105" s="68">
        <f t="shared" si="0"/>
        <v>0</v>
      </c>
      <c r="G105" s="89" t="s">
        <v>193</v>
      </c>
    </row>
    <row r="106" spans="1:7" s="89" customFormat="1" hidden="1">
      <c r="A106" s="351"/>
      <c r="B106" s="87"/>
      <c r="C106" s="87"/>
      <c r="D106" s="205"/>
      <c r="E106" s="87"/>
      <c r="F106" s="68">
        <f t="shared" si="0"/>
        <v>0</v>
      </c>
      <c r="G106" s="89" t="s">
        <v>193</v>
      </c>
    </row>
    <row r="107" spans="1:7" s="89" customFormat="1" hidden="1">
      <c r="A107" s="351"/>
      <c r="B107" s="87"/>
      <c r="C107" s="87"/>
      <c r="D107" s="205"/>
      <c r="E107" s="87"/>
      <c r="F107" s="68">
        <f t="shared" si="0"/>
        <v>0</v>
      </c>
      <c r="G107" s="89" t="s">
        <v>193</v>
      </c>
    </row>
    <row r="108" spans="1:7" s="89" customFormat="1" hidden="1">
      <c r="A108" s="351"/>
      <c r="B108" s="87"/>
      <c r="C108" s="87"/>
      <c r="D108" s="205"/>
      <c r="E108" s="87"/>
      <c r="F108" s="68">
        <f t="shared" si="0"/>
        <v>0</v>
      </c>
      <c r="G108" s="89" t="s">
        <v>193</v>
      </c>
    </row>
    <row r="109" spans="1:7" s="89" customFormat="1" hidden="1">
      <c r="A109" s="351"/>
      <c r="B109" s="87"/>
      <c r="C109" s="87"/>
      <c r="D109" s="205"/>
      <c r="E109" s="87"/>
      <c r="F109" s="68">
        <f t="shared" si="0"/>
        <v>0</v>
      </c>
      <c r="G109" s="89" t="s">
        <v>193</v>
      </c>
    </row>
    <row r="110" spans="1:7" s="89" customFormat="1" hidden="1">
      <c r="A110" s="351"/>
      <c r="B110" s="87"/>
      <c r="C110" s="87"/>
      <c r="D110" s="205"/>
      <c r="E110" s="87"/>
      <c r="F110" s="68">
        <f t="shared" si="0"/>
        <v>0</v>
      </c>
      <c r="G110" s="89" t="s">
        <v>193</v>
      </c>
    </row>
    <row r="111" spans="1:7" s="89" customFormat="1" hidden="1">
      <c r="A111" s="351"/>
      <c r="B111" s="87"/>
      <c r="C111" s="87"/>
      <c r="D111" s="205"/>
      <c r="E111" s="87"/>
      <c r="F111" s="68">
        <f t="shared" si="0"/>
        <v>0</v>
      </c>
      <c r="G111" s="89" t="s">
        <v>193</v>
      </c>
    </row>
    <row r="112" spans="1:7" s="89" customFormat="1" hidden="1">
      <c r="A112" s="351"/>
      <c r="B112" s="87"/>
      <c r="C112" s="87"/>
      <c r="D112" s="205"/>
      <c r="E112" s="87"/>
      <c r="F112" s="68">
        <f t="shared" si="0"/>
        <v>0</v>
      </c>
      <c r="G112" s="89" t="s">
        <v>193</v>
      </c>
    </row>
    <row r="113" spans="1:7" s="89" customFormat="1" hidden="1">
      <c r="A113" s="351"/>
      <c r="B113" s="87"/>
      <c r="C113" s="87"/>
      <c r="D113" s="205"/>
      <c r="E113" s="87"/>
      <c r="F113" s="68">
        <f t="shared" si="0"/>
        <v>0</v>
      </c>
      <c r="G113" s="89" t="s">
        <v>193</v>
      </c>
    </row>
    <row r="114" spans="1:7" s="89" customFormat="1" hidden="1">
      <c r="A114" s="351"/>
      <c r="B114" s="87"/>
      <c r="C114" s="87"/>
      <c r="D114" s="205"/>
      <c r="E114" s="87"/>
      <c r="F114" s="68">
        <f t="shared" si="0"/>
        <v>0</v>
      </c>
      <c r="G114" s="89" t="s">
        <v>193</v>
      </c>
    </row>
    <row r="115" spans="1:7" s="89" customFormat="1" hidden="1">
      <c r="A115" s="351"/>
      <c r="B115" s="87"/>
      <c r="C115" s="87"/>
      <c r="D115" s="205"/>
      <c r="E115" s="87"/>
      <c r="F115" s="68">
        <f t="shared" si="0"/>
        <v>0</v>
      </c>
      <c r="G115" s="89" t="s">
        <v>193</v>
      </c>
    </row>
    <row r="116" spans="1:7" s="89" customFormat="1" hidden="1">
      <c r="A116" s="351"/>
      <c r="B116" s="87"/>
      <c r="C116" s="87"/>
      <c r="D116" s="205"/>
      <c r="E116" s="87"/>
      <c r="F116" s="68">
        <f t="shared" si="0"/>
        <v>0</v>
      </c>
      <c r="G116" s="89" t="s">
        <v>193</v>
      </c>
    </row>
    <row r="117" spans="1:7" s="89" customFormat="1" hidden="1">
      <c r="A117" s="351"/>
      <c r="B117" s="87"/>
      <c r="C117" s="87"/>
      <c r="D117" s="205"/>
      <c r="E117" s="87"/>
      <c r="F117" s="68">
        <f t="shared" si="0"/>
        <v>0</v>
      </c>
      <c r="G117" s="89" t="s">
        <v>193</v>
      </c>
    </row>
    <row r="118" spans="1:7" s="89" customFormat="1" hidden="1">
      <c r="A118" s="351"/>
      <c r="B118" s="87"/>
      <c r="C118" s="87"/>
      <c r="D118" s="205"/>
      <c r="E118" s="87"/>
      <c r="F118" s="68">
        <f t="shared" si="0"/>
        <v>0</v>
      </c>
      <c r="G118" s="89" t="s">
        <v>193</v>
      </c>
    </row>
    <row r="119" spans="1:7" s="89" customFormat="1" hidden="1">
      <c r="A119" s="351"/>
      <c r="B119" s="87"/>
      <c r="C119" s="87"/>
      <c r="D119" s="205"/>
      <c r="E119" s="87"/>
      <c r="F119" s="68">
        <f t="shared" si="0"/>
        <v>0</v>
      </c>
      <c r="G119" s="89" t="s">
        <v>193</v>
      </c>
    </row>
    <row r="120" spans="1:7" s="89" customFormat="1" hidden="1">
      <c r="A120" s="351"/>
      <c r="B120" s="87"/>
      <c r="C120" s="87"/>
      <c r="D120" s="205"/>
      <c r="E120" s="87"/>
      <c r="F120" s="68">
        <f t="shared" si="0"/>
        <v>0</v>
      </c>
      <c r="G120" s="89" t="s">
        <v>193</v>
      </c>
    </row>
    <row r="121" spans="1:7" s="89" customFormat="1" hidden="1">
      <c r="A121" s="351"/>
      <c r="B121" s="87"/>
      <c r="C121" s="87"/>
      <c r="D121" s="205"/>
      <c r="E121" s="87"/>
      <c r="F121" s="68">
        <f t="shared" si="0"/>
        <v>0</v>
      </c>
      <c r="G121" s="89" t="s">
        <v>193</v>
      </c>
    </row>
    <row r="122" spans="1:7" s="89" customFormat="1" hidden="1">
      <c r="A122" s="351"/>
      <c r="B122" s="87"/>
      <c r="C122" s="87"/>
      <c r="D122" s="205"/>
      <c r="E122" s="87"/>
      <c r="F122" s="68">
        <f t="shared" si="0"/>
        <v>0</v>
      </c>
      <c r="G122" s="89" t="s">
        <v>193</v>
      </c>
    </row>
    <row r="123" spans="1:7" s="89" customFormat="1" hidden="1">
      <c r="A123" s="351"/>
      <c r="B123" s="87"/>
      <c r="C123" s="87"/>
      <c r="D123" s="205"/>
      <c r="E123" s="87"/>
      <c r="F123" s="68">
        <f t="shared" si="0"/>
        <v>0</v>
      </c>
      <c r="G123" s="89" t="s">
        <v>193</v>
      </c>
    </row>
    <row r="124" spans="1:7" s="89" customFormat="1" hidden="1">
      <c r="A124" s="351"/>
      <c r="B124" s="87"/>
      <c r="C124" s="87"/>
      <c r="D124" s="205"/>
      <c r="E124" s="87"/>
      <c r="F124" s="68">
        <f t="shared" si="0"/>
        <v>0</v>
      </c>
      <c r="G124" s="89" t="s">
        <v>193</v>
      </c>
    </row>
    <row r="125" spans="1:7" s="89" customFormat="1" hidden="1">
      <c r="A125" s="351"/>
      <c r="B125" s="87"/>
      <c r="C125" s="87"/>
      <c r="D125" s="205"/>
      <c r="E125" s="87"/>
      <c r="F125" s="68">
        <f t="shared" si="0"/>
        <v>0</v>
      </c>
      <c r="G125" s="89" t="s">
        <v>193</v>
      </c>
    </row>
    <row r="126" spans="1:7" s="89" customFormat="1" hidden="1">
      <c r="A126" s="351"/>
      <c r="B126" s="87"/>
      <c r="C126" s="87"/>
      <c r="D126" s="205"/>
      <c r="E126" s="87"/>
      <c r="F126" s="68">
        <f t="shared" si="0"/>
        <v>0</v>
      </c>
      <c r="G126" s="89" t="s">
        <v>193</v>
      </c>
    </row>
    <row r="127" spans="1:7" s="89" customFormat="1" hidden="1">
      <c r="A127" s="351"/>
      <c r="B127" s="87"/>
      <c r="C127" s="87"/>
      <c r="D127" s="205"/>
      <c r="E127" s="87"/>
      <c r="F127" s="68">
        <f t="shared" si="0"/>
        <v>0</v>
      </c>
      <c r="G127" s="89" t="s">
        <v>193</v>
      </c>
    </row>
    <row r="128" spans="1:7" s="89" customFormat="1" hidden="1">
      <c r="A128" s="351"/>
      <c r="B128" s="87"/>
      <c r="C128" s="87"/>
      <c r="D128" s="205"/>
      <c r="E128" s="87"/>
      <c r="F128" s="68">
        <f t="shared" si="0"/>
        <v>0</v>
      </c>
      <c r="G128" s="89" t="s">
        <v>193</v>
      </c>
    </row>
    <row r="129" spans="1:9" s="89" customFormat="1" hidden="1">
      <c r="A129" s="351"/>
      <c r="B129" s="87"/>
      <c r="C129" s="87"/>
      <c r="D129" s="205"/>
      <c r="E129" s="87"/>
      <c r="F129" s="68">
        <f t="shared" si="0"/>
        <v>0</v>
      </c>
      <c r="G129" s="89" t="s">
        <v>193</v>
      </c>
    </row>
    <row r="130" spans="1:9" s="89" customFormat="1" hidden="1">
      <c r="A130" s="351"/>
      <c r="B130" s="87"/>
      <c r="C130" s="87"/>
      <c r="D130" s="205"/>
      <c r="E130" s="87"/>
      <c r="F130" s="68">
        <f t="shared" si="0"/>
        <v>0</v>
      </c>
      <c r="G130" s="89" t="s">
        <v>193</v>
      </c>
    </row>
    <row r="131" spans="1:9" s="89" customFormat="1" hidden="1">
      <c r="A131" s="351"/>
      <c r="B131" s="87"/>
      <c r="C131" s="87"/>
      <c r="D131" s="205"/>
      <c r="E131" s="87"/>
      <c r="F131" s="68">
        <f t="shared" si="0"/>
        <v>0</v>
      </c>
      <c r="G131" s="89" t="s">
        <v>193</v>
      </c>
    </row>
    <row r="132" spans="1:9" s="89" customFormat="1" hidden="1">
      <c r="A132" s="351"/>
      <c r="B132" s="87"/>
      <c r="C132" s="87"/>
      <c r="D132" s="205"/>
      <c r="E132" s="87"/>
      <c r="F132" s="68">
        <f t="shared" si="0"/>
        <v>0</v>
      </c>
      <c r="G132" s="89" t="s">
        <v>193</v>
      </c>
    </row>
    <row r="133" spans="1:9" s="89" customFormat="1" hidden="1">
      <c r="A133" s="351"/>
      <c r="B133" s="87"/>
      <c r="C133" s="87"/>
      <c r="D133" s="205"/>
      <c r="E133" s="87"/>
      <c r="F133" s="68">
        <f t="shared" si="0"/>
        <v>0</v>
      </c>
      <c r="G133" s="89" t="s">
        <v>193</v>
      </c>
    </row>
    <row r="134" spans="1:9" s="89" customFormat="1" hidden="1">
      <c r="A134" s="351"/>
      <c r="B134" s="87"/>
      <c r="C134" s="87"/>
      <c r="D134" s="205"/>
      <c r="E134" s="87"/>
      <c r="F134" s="68">
        <f t="shared" si="0"/>
        <v>0</v>
      </c>
      <c r="G134" s="89" t="s">
        <v>193</v>
      </c>
    </row>
    <row r="135" spans="1:9" s="89" customFormat="1">
      <c r="A135" s="351" t="s">
        <v>279</v>
      </c>
      <c r="B135" s="87">
        <v>3</v>
      </c>
      <c r="C135" s="87" t="s">
        <v>319</v>
      </c>
      <c r="D135" s="205">
        <f t="shared" ref="D135:D140" ca="1" si="2">RAND()*400000</f>
        <v>145587.64684416712</v>
      </c>
      <c r="E135" s="87">
        <v>7</v>
      </c>
      <c r="F135" s="215">
        <f ca="1">ROUND(+B135*D135*E135,2)</f>
        <v>3057340.58</v>
      </c>
      <c r="G135" s="89" t="s">
        <v>193</v>
      </c>
    </row>
    <row r="136" spans="1:9" s="89" customFormat="1">
      <c r="A136" s="351"/>
      <c r="B136" s="78"/>
      <c r="C136" s="78"/>
      <c r="D136" s="116"/>
      <c r="E136" s="170" t="s">
        <v>194</v>
      </c>
      <c r="F136" s="223">
        <f ca="1">ROUND(SUBTOTAL(109,F6:F135),2)</f>
        <v>13736306.58</v>
      </c>
      <c r="G136" s="89" t="s">
        <v>193</v>
      </c>
      <c r="I136" s="349" t="s">
        <v>210</v>
      </c>
    </row>
    <row r="137" spans="1:9" s="89" customFormat="1">
      <c r="A137" s="351"/>
      <c r="B137" s="78"/>
      <c r="C137" s="78"/>
      <c r="D137" s="116"/>
      <c r="E137" s="78"/>
      <c r="F137" s="216"/>
      <c r="G137" s="89" t="s">
        <v>196</v>
      </c>
    </row>
    <row r="138" spans="1:9" s="89" customFormat="1">
      <c r="A138" s="351" t="s">
        <v>272</v>
      </c>
      <c r="B138" s="87">
        <v>3</v>
      </c>
      <c r="C138" s="87" t="s">
        <v>319</v>
      </c>
      <c r="D138" s="205">
        <f t="shared" ca="1" si="2"/>
        <v>25942.326706445318</v>
      </c>
      <c r="E138" s="87">
        <v>7</v>
      </c>
      <c r="F138" s="68">
        <f ca="1">ROUND(+B138*D138*E138,2)</f>
        <v>544788.86</v>
      </c>
      <c r="G138" s="89" t="s">
        <v>196</v>
      </c>
    </row>
    <row r="139" spans="1:9" s="89" customFormat="1">
      <c r="A139" s="351" t="s">
        <v>320</v>
      </c>
      <c r="B139" s="87">
        <v>3</v>
      </c>
      <c r="C139" s="87" t="s">
        <v>319</v>
      </c>
      <c r="D139" s="205">
        <f t="shared" ca="1" si="2"/>
        <v>80706.314209447344</v>
      </c>
      <c r="E139" s="87">
        <v>7</v>
      </c>
      <c r="F139" s="68">
        <f t="shared" ref="F139:F266" ca="1" si="3">ROUND(+B139*D139*E139,2)</f>
        <v>1694832.6</v>
      </c>
      <c r="G139" s="89" t="s">
        <v>196</v>
      </c>
    </row>
    <row r="140" spans="1:9" s="89" customFormat="1">
      <c r="A140" s="351" t="s">
        <v>321</v>
      </c>
      <c r="B140" s="87">
        <v>3</v>
      </c>
      <c r="C140" s="87" t="s">
        <v>319</v>
      </c>
      <c r="D140" s="205">
        <f t="shared" ca="1" si="2"/>
        <v>397203.73368383973</v>
      </c>
      <c r="E140" s="87">
        <v>7</v>
      </c>
      <c r="F140" s="68">
        <f t="shared" ca="1" si="3"/>
        <v>8341278.4100000001</v>
      </c>
      <c r="G140" s="89" t="s">
        <v>196</v>
      </c>
    </row>
    <row r="141" spans="1:9" s="89" customFormat="1" hidden="1">
      <c r="A141" s="351"/>
      <c r="B141" s="87"/>
      <c r="C141" s="87"/>
      <c r="D141" s="205"/>
      <c r="E141" s="87"/>
      <c r="F141" s="68">
        <f t="shared" si="3"/>
        <v>0</v>
      </c>
      <c r="G141" s="89" t="s">
        <v>196</v>
      </c>
    </row>
    <row r="142" spans="1:9" s="89" customFormat="1" hidden="1">
      <c r="A142" s="351"/>
      <c r="B142" s="87"/>
      <c r="C142" s="87"/>
      <c r="D142" s="205"/>
      <c r="E142" s="87"/>
      <c r="F142" s="68">
        <f t="shared" si="3"/>
        <v>0</v>
      </c>
      <c r="G142" s="89" t="s">
        <v>196</v>
      </c>
    </row>
    <row r="143" spans="1:9" s="89" customFormat="1" hidden="1">
      <c r="A143" s="351"/>
      <c r="B143" s="87"/>
      <c r="C143" s="87"/>
      <c r="D143" s="205"/>
      <c r="E143" s="87"/>
      <c r="F143" s="68">
        <f t="shared" si="3"/>
        <v>0</v>
      </c>
      <c r="G143" s="89" t="s">
        <v>196</v>
      </c>
    </row>
    <row r="144" spans="1:9" s="89" customFormat="1" hidden="1">
      <c r="A144" s="351"/>
      <c r="B144" s="87"/>
      <c r="C144" s="87"/>
      <c r="D144" s="205"/>
      <c r="E144" s="87"/>
      <c r="F144" s="68">
        <f t="shared" si="3"/>
        <v>0</v>
      </c>
      <c r="G144" s="89" t="s">
        <v>196</v>
      </c>
    </row>
    <row r="145" spans="1:7" s="89" customFormat="1" hidden="1">
      <c r="A145" s="351"/>
      <c r="B145" s="87"/>
      <c r="C145" s="87"/>
      <c r="D145" s="205"/>
      <c r="E145" s="87"/>
      <c r="F145" s="68">
        <f t="shared" si="3"/>
        <v>0</v>
      </c>
      <c r="G145" s="89" t="s">
        <v>196</v>
      </c>
    </row>
    <row r="146" spans="1:7" s="89" customFormat="1" hidden="1">
      <c r="A146" s="351"/>
      <c r="B146" s="87"/>
      <c r="C146" s="87"/>
      <c r="D146" s="205"/>
      <c r="E146" s="87"/>
      <c r="F146" s="68">
        <f t="shared" si="3"/>
        <v>0</v>
      </c>
      <c r="G146" s="89" t="s">
        <v>196</v>
      </c>
    </row>
    <row r="147" spans="1:7" s="89" customFormat="1" hidden="1">
      <c r="A147" s="351"/>
      <c r="B147" s="87"/>
      <c r="C147" s="87"/>
      <c r="D147" s="205"/>
      <c r="E147" s="87"/>
      <c r="F147" s="68">
        <f t="shared" si="3"/>
        <v>0</v>
      </c>
      <c r="G147" s="89" t="s">
        <v>196</v>
      </c>
    </row>
    <row r="148" spans="1:7" s="89" customFormat="1" hidden="1">
      <c r="A148" s="351"/>
      <c r="B148" s="87"/>
      <c r="C148" s="87"/>
      <c r="D148" s="205"/>
      <c r="E148" s="87"/>
      <c r="F148" s="68">
        <f t="shared" si="3"/>
        <v>0</v>
      </c>
      <c r="G148" s="89" t="s">
        <v>196</v>
      </c>
    </row>
    <row r="149" spans="1:7" s="89" customFormat="1" hidden="1">
      <c r="A149" s="351"/>
      <c r="B149" s="87"/>
      <c r="C149" s="87"/>
      <c r="D149" s="205"/>
      <c r="E149" s="87"/>
      <c r="F149" s="68">
        <f t="shared" si="3"/>
        <v>0</v>
      </c>
      <c r="G149" s="89" t="s">
        <v>196</v>
      </c>
    </row>
    <row r="150" spans="1:7" s="89" customFormat="1" hidden="1">
      <c r="A150" s="351"/>
      <c r="B150" s="87"/>
      <c r="C150" s="87"/>
      <c r="D150" s="205"/>
      <c r="E150" s="87"/>
      <c r="F150" s="68">
        <f t="shared" si="3"/>
        <v>0</v>
      </c>
      <c r="G150" s="89" t="s">
        <v>196</v>
      </c>
    </row>
    <row r="151" spans="1:7" s="89" customFormat="1" hidden="1">
      <c r="A151" s="351"/>
      <c r="B151" s="87"/>
      <c r="C151" s="87"/>
      <c r="D151" s="205"/>
      <c r="E151" s="87"/>
      <c r="F151" s="68">
        <f t="shared" si="3"/>
        <v>0</v>
      </c>
      <c r="G151" s="89" t="s">
        <v>196</v>
      </c>
    </row>
    <row r="152" spans="1:7" s="89" customFormat="1" hidden="1">
      <c r="A152" s="351"/>
      <c r="B152" s="87"/>
      <c r="C152" s="87"/>
      <c r="D152" s="205"/>
      <c r="E152" s="87"/>
      <c r="F152" s="68">
        <f t="shared" si="3"/>
        <v>0</v>
      </c>
      <c r="G152" s="89" t="s">
        <v>196</v>
      </c>
    </row>
    <row r="153" spans="1:7" s="89" customFormat="1" hidden="1">
      <c r="A153" s="351"/>
      <c r="B153" s="87"/>
      <c r="C153" s="87"/>
      <c r="D153" s="205"/>
      <c r="E153" s="87"/>
      <c r="F153" s="68">
        <f t="shared" si="3"/>
        <v>0</v>
      </c>
      <c r="G153" s="89" t="s">
        <v>196</v>
      </c>
    </row>
    <row r="154" spans="1:7" s="89" customFormat="1" hidden="1">
      <c r="A154" s="351"/>
      <c r="B154" s="87"/>
      <c r="C154" s="87"/>
      <c r="D154" s="205"/>
      <c r="E154" s="87"/>
      <c r="F154" s="68">
        <f t="shared" si="3"/>
        <v>0</v>
      </c>
      <c r="G154" s="89" t="s">
        <v>196</v>
      </c>
    </row>
    <row r="155" spans="1:7" s="89" customFormat="1" hidden="1">
      <c r="A155" s="351"/>
      <c r="B155" s="87"/>
      <c r="C155" s="87"/>
      <c r="D155" s="205"/>
      <c r="E155" s="87"/>
      <c r="F155" s="68">
        <f t="shared" si="3"/>
        <v>0</v>
      </c>
      <c r="G155" s="89" t="s">
        <v>196</v>
      </c>
    </row>
    <row r="156" spans="1:7" s="89" customFormat="1" hidden="1">
      <c r="A156" s="351"/>
      <c r="B156" s="87"/>
      <c r="C156" s="87"/>
      <c r="D156" s="205"/>
      <c r="E156" s="87"/>
      <c r="F156" s="68">
        <f t="shared" si="3"/>
        <v>0</v>
      </c>
      <c r="G156" s="89" t="s">
        <v>196</v>
      </c>
    </row>
    <row r="157" spans="1:7" s="89" customFormat="1" hidden="1">
      <c r="A157" s="351"/>
      <c r="B157" s="87"/>
      <c r="C157" s="87"/>
      <c r="D157" s="205"/>
      <c r="E157" s="87"/>
      <c r="F157" s="68">
        <f t="shared" si="3"/>
        <v>0</v>
      </c>
      <c r="G157" s="89" t="s">
        <v>196</v>
      </c>
    </row>
    <row r="158" spans="1:7" s="89" customFormat="1" hidden="1">
      <c r="A158" s="351"/>
      <c r="B158" s="87"/>
      <c r="C158" s="87"/>
      <c r="D158" s="205"/>
      <c r="E158" s="87"/>
      <c r="F158" s="68">
        <f t="shared" si="3"/>
        <v>0</v>
      </c>
      <c r="G158" s="89" t="s">
        <v>196</v>
      </c>
    </row>
    <row r="159" spans="1:7" s="89" customFormat="1" hidden="1">
      <c r="A159" s="351"/>
      <c r="B159" s="87"/>
      <c r="C159" s="87"/>
      <c r="D159" s="205"/>
      <c r="E159" s="87"/>
      <c r="F159" s="68">
        <f t="shared" si="3"/>
        <v>0</v>
      </c>
      <c r="G159" s="89" t="s">
        <v>196</v>
      </c>
    </row>
    <row r="160" spans="1:7" s="89" customFormat="1" hidden="1">
      <c r="A160" s="351"/>
      <c r="B160" s="87"/>
      <c r="C160" s="87"/>
      <c r="D160" s="205"/>
      <c r="E160" s="87"/>
      <c r="F160" s="68">
        <f t="shared" si="3"/>
        <v>0</v>
      </c>
      <c r="G160" s="89" t="s">
        <v>196</v>
      </c>
    </row>
    <row r="161" spans="1:7" s="89" customFormat="1" hidden="1">
      <c r="A161" s="351"/>
      <c r="B161" s="87"/>
      <c r="C161" s="87"/>
      <c r="D161" s="205"/>
      <c r="E161" s="87"/>
      <c r="F161" s="68">
        <f t="shared" si="3"/>
        <v>0</v>
      </c>
      <c r="G161" s="89" t="s">
        <v>196</v>
      </c>
    </row>
    <row r="162" spans="1:7" s="89" customFormat="1" hidden="1">
      <c r="A162" s="351"/>
      <c r="B162" s="87"/>
      <c r="C162" s="87"/>
      <c r="D162" s="205"/>
      <c r="E162" s="87"/>
      <c r="F162" s="68">
        <f t="shared" si="3"/>
        <v>0</v>
      </c>
      <c r="G162" s="89" t="s">
        <v>196</v>
      </c>
    </row>
    <row r="163" spans="1:7" s="89" customFormat="1" hidden="1">
      <c r="A163" s="351"/>
      <c r="B163" s="87"/>
      <c r="C163" s="87"/>
      <c r="D163" s="205"/>
      <c r="E163" s="87"/>
      <c r="F163" s="68">
        <f t="shared" si="3"/>
        <v>0</v>
      </c>
      <c r="G163" s="89" t="s">
        <v>196</v>
      </c>
    </row>
    <row r="164" spans="1:7" s="89" customFormat="1" hidden="1">
      <c r="A164" s="351"/>
      <c r="B164" s="87"/>
      <c r="C164" s="87"/>
      <c r="D164" s="205"/>
      <c r="E164" s="87"/>
      <c r="F164" s="68">
        <f t="shared" si="3"/>
        <v>0</v>
      </c>
      <c r="G164" s="89" t="s">
        <v>196</v>
      </c>
    </row>
    <row r="165" spans="1:7" s="89" customFormat="1" hidden="1">
      <c r="A165" s="351"/>
      <c r="B165" s="87"/>
      <c r="C165" s="87"/>
      <c r="D165" s="205"/>
      <c r="E165" s="87"/>
      <c r="F165" s="68">
        <f t="shared" si="3"/>
        <v>0</v>
      </c>
      <c r="G165" s="89" t="s">
        <v>196</v>
      </c>
    </row>
    <row r="166" spans="1:7" s="89" customFormat="1" hidden="1">
      <c r="A166" s="351"/>
      <c r="B166" s="87"/>
      <c r="C166" s="87"/>
      <c r="D166" s="205"/>
      <c r="E166" s="87"/>
      <c r="F166" s="68">
        <f t="shared" si="3"/>
        <v>0</v>
      </c>
      <c r="G166" s="89" t="s">
        <v>196</v>
      </c>
    </row>
    <row r="167" spans="1:7" s="89" customFormat="1" hidden="1">
      <c r="A167" s="351"/>
      <c r="B167" s="87"/>
      <c r="C167" s="87"/>
      <c r="D167" s="205"/>
      <c r="E167" s="87"/>
      <c r="F167" s="68">
        <f t="shared" si="3"/>
        <v>0</v>
      </c>
      <c r="G167" s="89" t="s">
        <v>196</v>
      </c>
    </row>
    <row r="168" spans="1:7" s="89" customFormat="1" hidden="1">
      <c r="A168" s="351"/>
      <c r="B168" s="87"/>
      <c r="C168" s="87"/>
      <c r="D168" s="205"/>
      <c r="E168" s="87"/>
      <c r="F168" s="68">
        <f t="shared" si="3"/>
        <v>0</v>
      </c>
      <c r="G168" s="89" t="s">
        <v>196</v>
      </c>
    </row>
    <row r="169" spans="1:7" s="89" customFormat="1" hidden="1">
      <c r="A169" s="351"/>
      <c r="B169" s="87"/>
      <c r="C169" s="87"/>
      <c r="D169" s="205"/>
      <c r="E169" s="87"/>
      <c r="F169" s="68">
        <f t="shared" si="3"/>
        <v>0</v>
      </c>
      <c r="G169" s="89" t="s">
        <v>196</v>
      </c>
    </row>
    <row r="170" spans="1:7" s="89" customFormat="1" hidden="1">
      <c r="A170" s="351"/>
      <c r="B170" s="87"/>
      <c r="C170" s="87"/>
      <c r="D170" s="205"/>
      <c r="E170" s="87"/>
      <c r="F170" s="68">
        <f t="shared" si="3"/>
        <v>0</v>
      </c>
      <c r="G170" s="89" t="s">
        <v>196</v>
      </c>
    </row>
    <row r="171" spans="1:7" s="89" customFormat="1" hidden="1">
      <c r="A171" s="351"/>
      <c r="B171" s="87"/>
      <c r="C171" s="87"/>
      <c r="D171" s="205"/>
      <c r="E171" s="87"/>
      <c r="F171" s="68">
        <f t="shared" si="3"/>
        <v>0</v>
      </c>
      <c r="G171" s="89" t="s">
        <v>196</v>
      </c>
    </row>
    <row r="172" spans="1:7" s="89" customFormat="1" hidden="1">
      <c r="A172" s="351"/>
      <c r="B172" s="87"/>
      <c r="C172" s="87"/>
      <c r="D172" s="205"/>
      <c r="E172" s="87"/>
      <c r="F172" s="68">
        <f t="shared" si="3"/>
        <v>0</v>
      </c>
      <c r="G172" s="89" t="s">
        <v>196</v>
      </c>
    </row>
    <row r="173" spans="1:7" s="89" customFormat="1" hidden="1">
      <c r="A173" s="351"/>
      <c r="B173" s="87"/>
      <c r="C173" s="87"/>
      <c r="D173" s="205"/>
      <c r="E173" s="87"/>
      <c r="F173" s="68">
        <f t="shared" si="3"/>
        <v>0</v>
      </c>
      <c r="G173" s="89" t="s">
        <v>196</v>
      </c>
    </row>
    <row r="174" spans="1:7" s="89" customFormat="1" hidden="1">
      <c r="A174" s="351"/>
      <c r="B174" s="87"/>
      <c r="C174" s="87"/>
      <c r="D174" s="205"/>
      <c r="E174" s="87"/>
      <c r="F174" s="68">
        <f t="shared" si="3"/>
        <v>0</v>
      </c>
      <c r="G174" s="89" t="s">
        <v>196</v>
      </c>
    </row>
    <row r="175" spans="1:7" s="89" customFormat="1" hidden="1">
      <c r="A175" s="351"/>
      <c r="B175" s="87"/>
      <c r="C175" s="87"/>
      <c r="D175" s="205"/>
      <c r="E175" s="87"/>
      <c r="F175" s="68">
        <f t="shared" si="3"/>
        <v>0</v>
      </c>
      <c r="G175" s="89" t="s">
        <v>196</v>
      </c>
    </row>
    <row r="176" spans="1:7" s="89" customFormat="1" hidden="1">
      <c r="A176" s="351"/>
      <c r="B176" s="87"/>
      <c r="C176" s="87"/>
      <c r="D176" s="205"/>
      <c r="E176" s="87"/>
      <c r="F176" s="68">
        <f t="shared" si="3"/>
        <v>0</v>
      </c>
      <c r="G176" s="89" t="s">
        <v>196</v>
      </c>
    </row>
    <row r="177" spans="1:7" s="89" customFormat="1" hidden="1">
      <c r="A177" s="351"/>
      <c r="B177" s="87"/>
      <c r="C177" s="87"/>
      <c r="D177" s="205"/>
      <c r="E177" s="87"/>
      <c r="F177" s="68">
        <f t="shared" si="3"/>
        <v>0</v>
      </c>
      <c r="G177" s="89" t="s">
        <v>196</v>
      </c>
    </row>
    <row r="178" spans="1:7" s="89" customFormat="1" hidden="1">
      <c r="A178" s="351"/>
      <c r="B178" s="87"/>
      <c r="C178" s="87"/>
      <c r="D178" s="205"/>
      <c r="E178" s="87"/>
      <c r="F178" s="68">
        <f t="shared" si="3"/>
        <v>0</v>
      </c>
      <c r="G178" s="89" t="s">
        <v>196</v>
      </c>
    </row>
    <row r="179" spans="1:7" s="89" customFormat="1" hidden="1">
      <c r="A179" s="351"/>
      <c r="B179" s="87"/>
      <c r="C179" s="87"/>
      <c r="D179" s="205"/>
      <c r="E179" s="87"/>
      <c r="F179" s="68">
        <f t="shared" si="3"/>
        <v>0</v>
      </c>
      <c r="G179" s="89" t="s">
        <v>196</v>
      </c>
    </row>
    <row r="180" spans="1:7" s="89" customFormat="1" hidden="1">
      <c r="A180" s="351"/>
      <c r="B180" s="87"/>
      <c r="C180" s="87"/>
      <c r="D180" s="205"/>
      <c r="E180" s="87"/>
      <c r="F180" s="68">
        <f t="shared" si="3"/>
        <v>0</v>
      </c>
      <c r="G180" s="89" t="s">
        <v>196</v>
      </c>
    </row>
    <row r="181" spans="1:7" s="89" customFormat="1" hidden="1">
      <c r="A181" s="351"/>
      <c r="B181" s="87"/>
      <c r="C181" s="87"/>
      <c r="D181" s="205"/>
      <c r="E181" s="87"/>
      <c r="F181" s="68">
        <f t="shared" si="3"/>
        <v>0</v>
      </c>
      <c r="G181" s="89" t="s">
        <v>196</v>
      </c>
    </row>
    <row r="182" spans="1:7" s="89" customFormat="1" hidden="1">
      <c r="A182" s="351"/>
      <c r="B182" s="87"/>
      <c r="C182" s="87"/>
      <c r="D182" s="205"/>
      <c r="E182" s="87"/>
      <c r="F182" s="68">
        <f t="shared" si="3"/>
        <v>0</v>
      </c>
      <c r="G182" s="89" t="s">
        <v>196</v>
      </c>
    </row>
    <row r="183" spans="1:7" s="89" customFormat="1" hidden="1">
      <c r="A183" s="351"/>
      <c r="B183" s="87"/>
      <c r="C183" s="87"/>
      <c r="D183" s="205"/>
      <c r="E183" s="87"/>
      <c r="F183" s="68">
        <f t="shared" si="3"/>
        <v>0</v>
      </c>
      <c r="G183" s="89" t="s">
        <v>196</v>
      </c>
    </row>
    <row r="184" spans="1:7" s="89" customFormat="1" hidden="1">
      <c r="A184" s="351"/>
      <c r="B184" s="87"/>
      <c r="C184" s="87"/>
      <c r="D184" s="205"/>
      <c r="E184" s="87"/>
      <c r="F184" s="68">
        <f t="shared" si="3"/>
        <v>0</v>
      </c>
      <c r="G184" s="89" t="s">
        <v>196</v>
      </c>
    </row>
    <row r="185" spans="1:7" s="89" customFormat="1" hidden="1">
      <c r="A185" s="351"/>
      <c r="B185" s="87"/>
      <c r="C185" s="87"/>
      <c r="D185" s="205"/>
      <c r="E185" s="87"/>
      <c r="F185" s="68">
        <f t="shared" si="3"/>
        <v>0</v>
      </c>
      <c r="G185" s="89" t="s">
        <v>196</v>
      </c>
    </row>
    <row r="186" spans="1:7" s="89" customFormat="1" hidden="1">
      <c r="A186" s="351"/>
      <c r="B186" s="87"/>
      <c r="C186" s="87"/>
      <c r="D186" s="205"/>
      <c r="E186" s="87"/>
      <c r="F186" s="68">
        <f t="shared" si="3"/>
        <v>0</v>
      </c>
      <c r="G186" s="89" t="s">
        <v>196</v>
      </c>
    </row>
    <row r="187" spans="1:7" s="89" customFormat="1" hidden="1">
      <c r="A187" s="351"/>
      <c r="B187" s="87"/>
      <c r="C187" s="87"/>
      <c r="D187" s="205"/>
      <c r="E187" s="87"/>
      <c r="F187" s="68">
        <f t="shared" si="3"/>
        <v>0</v>
      </c>
      <c r="G187" s="89" t="s">
        <v>196</v>
      </c>
    </row>
    <row r="188" spans="1:7" s="89" customFormat="1" hidden="1">
      <c r="A188" s="351"/>
      <c r="B188" s="87"/>
      <c r="C188" s="87"/>
      <c r="D188" s="205"/>
      <c r="E188" s="87"/>
      <c r="F188" s="68">
        <f t="shared" si="3"/>
        <v>0</v>
      </c>
      <c r="G188" s="89" t="s">
        <v>196</v>
      </c>
    </row>
    <row r="189" spans="1:7" s="89" customFormat="1" hidden="1">
      <c r="A189" s="351"/>
      <c r="B189" s="87"/>
      <c r="C189" s="87"/>
      <c r="D189" s="205"/>
      <c r="E189" s="87"/>
      <c r="F189" s="68">
        <f t="shared" si="3"/>
        <v>0</v>
      </c>
      <c r="G189" s="89" t="s">
        <v>196</v>
      </c>
    </row>
    <row r="190" spans="1:7" s="89" customFormat="1" hidden="1">
      <c r="A190" s="351"/>
      <c r="B190" s="87"/>
      <c r="C190" s="87"/>
      <c r="D190" s="205"/>
      <c r="E190" s="87"/>
      <c r="F190" s="68">
        <f t="shared" si="3"/>
        <v>0</v>
      </c>
      <c r="G190" s="89" t="s">
        <v>196</v>
      </c>
    </row>
    <row r="191" spans="1:7" s="89" customFormat="1" hidden="1">
      <c r="A191" s="351"/>
      <c r="B191" s="87"/>
      <c r="C191" s="87"/>
      <c r="D191" s="205"/>
      <c r="E191" s="87"/>
      <c r="F191" s="68">
        <f t="shared" si="3"/>
        <v>0</v>
      </c>
      <c r="G191" s="89" t="s">
        <v>196</v>
      </c>
    </row>
    <row r="192" spans="1:7" s="89" customFormat="1" hidden="1">
      <c r="A192" s="351"/>
      <c r="B192" s="87"/>
      <c r="C192" s="87"/>
      <c r="D192" s="205"/>
      <c r="E192" s="87"/>
      <c r="F192" s="68">
        <f t="shared" si="3"/>
        <v>0</v>
      </c>
      <c r="G192" s="89" t="s">
        <v>196</v>
      </c>
    </row>
    <row r="193" spans="1:7" s="89" customFormat="1" hidden="1">
      <c r="A193" s="351"/>
      <c r="B193" s="87"/>
      <c r="C193" s="87"/>
      <c r="D193" s="205"/>
      <c r="E193" s="87"/>
      <c r="F193" s="68">
        <f t="shared" si="3"/>
        <v>0</v>
      </c>
      <c r="G193" s="89" t="s">
        <v>196</v>
      </c>
    </row>
    <row r="194" spans="1:7" s="89" customFormat="1" hidden="1">
      <c r="A194" s="351"/>
      <c r="B194" s="87"/>
      <c r="C194" s="87"/>
      <c r="D194" s="205"/>
      <c r="E194" s="87"/>
      <c r="F194" s="68">
        <f t="shared" si="3"/>
        <v>0</v>
      </c>
      <c r="G194" s="89" t="s">
        <v>196</v>
      </c>
    </row>
    <row r="195" spans="1:7" s="89" customFormat="1" hidden="1">
      <c r="A195" s="351"/>
      <c r="B195" s="87"/>
      <c r="C195" s="87"/>
      <c r="D195" s="205"/>
      <c r="E195" s="87"/>
      <c r="F195" s="68">
        <f t="shared" si="3"/>
        <v>0</v>
      </c>
      <c r="G195" s="89" t="s">
        <v>196</v>
      </c>
    </row>
    <row r="196" spans="1:7" s="89" customFormat="1" hidden="1">
      <c r="A196" s="351"/>
      <c r="B196" s="87"/>
      <c r="C196" s="87"/>
      <c r="D196" s="205"/>
      <c r="E196" s="87"/>
      <c r="F196" s="68">
        <f t="shared" si="3"/>
        <v>0</v>
      </c>
      <c r="G196" s="89" t="s">
        <v>196</v>
      </c>
    </row>
    <row r="197" spans="1:7" s="89" customFormat="1" hidden="1">
      <c r="A197" s="351"/>
      <c r="B197" s="87"/>
      <c r="C197" s="87"/>
      <c r="D197" s="205"/>
      <c r="E197" s="87"/>
      <c r="F197" s="68">
        <f t="shared" si="3"/>
        <v>0</v>
      </c>
      <c r="G197" s="89" t="s">
        <v>196</v>
      </c>
    </row>
    <row r="198" spans="1:7" s="89" customFormat="1" hidden="1">
      <c r="A198" s="351"/>
      <c r="B198" s="87"/>
      <c r="C198" s="87"/>
      <c r="D198" s="205"/>
      <c r="E198" s="87"/>
      <c r="F198" s="68">
        <f t="shared" si="3"/>
        <v>0</v>
      </c>
      <c r="G198" s="89" t="s">
        <v>196</v>
      </c>
    </row>
    <row r="199" spans="1:7" s="89" customFormat="1" hidden="1">
      <c r="A199" s="351"/>
      <c r="B199" s="87"/>
      <c r="C199" s="87"/>
      <c r="D199" s="205"/>
      <c r="E199" s="87"/>
      <c r="F199" s="68">
        <f t="shared" si="3"/>
        <v>0</v>
      </c>
      <c r="G199" s="89" t="s">
        <v>196</v>
      </c>
    </row>
    <row r="200" spans="1:7" s="89" customFormat="1" hidden="1">
      <c r="A200" s="351"/>
      <c r="B200" s="87"/>
      <c r="C200" s="87"/>
      <c r="D200" s="205"/>
      <c r="E200" s="87"/>
      <c r="F200" s="68">
        <f t="shared" si="3"/>
        <v>0</v>
      </c>
      <c r="G200" s="89" t="s">
        <v>196</v>
      </c>
    </row>
    <row r="201" spans="1:7" s="89" customFormat="1" hidden="1">
      <c r="A201" s="351"/>
      <c r="B201" s="87"/>
      <c r="C201" s="87"/>
      <c r="D201" s="205"/>
      <c r="E201" s="87"/>
      <c r="F201" s="68">
        <f t="shared" si="3"/>
        <v>0</v>
      </c>
      <c r="G201" s="89" t="s">
        <v>196</v>
      </c>
    </row>
    <row r="202" spans="1:7" s="89" customFormat="1" hidden="1">
      <c r="A202" s="351"/>
      <c r="B202" s="87"/>
      <c r="C202" s="87"/>
      <c r="D202" s="205"/>
      <c r="E202" s="87"/>
      <c r="F202" s="68">
        <f t="shared" si="3"/>
        <v>0</v>
      </c>
      <c r="G202" s="89" t="s">
        <v>196</v>
      </c>
    </row>
    <row r="203" spans="1:7" s="89" customFormat="1" hidden="1">
      <c r="A203" s="351"/>
      <c r="B203" s="87"/>
      <c r="C203" s="87"/>
      <c r="D203" s="205"/>
      <c r="E203" s="87"/>
      <c r="F203" s="68">
        <f t="shared" si="3"/>
        <v>0</v>
      </c>
      <c r="G203" s="89" t="s">
        <v>196</v>
      </c>
    </row>
    <row r="204" spans="1:7" s="89" customFormat="1" hidden="1">
      <c r="A204" s="351"/>
      <c r="B204" s="87"/>
      <c r="C204" s="87"/>
      <c r="D204" s="205"/>
      <c r="E204" s="87"/>
      <c r="F204" s="68">
        <f t="shared" si="3"/>
        <v>0</v>
      </c>
      <c r="G204" s="89" t="s">
        <v>196</v>
      </c>
    </row>
    <row r="205" spans="1:7" s="89" customFormat="1" hidden="1">
      <c r="A205" s="351"/>
      <c r="B205" s="87"/>
      <c r="C205" s="87"/>
      <c r="D205" s="205"/>
      <c r="E205" s="87"/>
      <c r="F205" s="68">
        <f t="shared" si="3"/>
        <v>0</v>
      </c>
      <c r="G205" s="89" t="s">
        <v>196</v>
      </c>
    </row>
    <row r="206" spans="1:7" s="89" customFormat="1" hidden="1">
      <c r="A206" s="351"/>
      <c r="B206" s="87"/>
      <c r="C206" s="87"/>
      <c r="D206" s="205"/>
      <c r="E206" s="87"/>
      <c r="F206" s="68">
        <f t="shared" si="3"/>
        <v>0</v>
      </c>
      <c r="G206" s="89" t="s">
        <v>196</v>
      </c>
    </row>
    <row r="207" spans="1:7" s="89" customFormat="1" hidden="1">
      <c r="A207" s="351"/>
      <c r="B207" s="87"/>
      <c r="C207" s="87"/>
      <c r="D207" s="205"/>
      <c r="E207" s="87"/>
      <c r="F207" s="68">
        <f t="shared" si="3"/>
        <v>0</v>
      </c>
      <c r="G207" s="89" t="s">
        <v>196</v>
      </c>
    </row>
    <row r="208" spans="1:7" s="89" customFormat="1" hidden="1">
      <c r="A208" s="351"/>
      <c r="B208" s="87"/>
      <c r="C208" s="87"/>
      <c r="D208" s="205"/>
      <c r="E208" s="87"/>
      <c r="F208" s="68">
        <f t="shared" si="3"/>
        <v>0</v>
      </c>
      <c r="G208" s="89" t="s">
        <v>196</v>
      </c>
    </row>
    <row r="209" spans="1:7" s="89" customFormat="1" hidden="1">
      <c r="A209" s="351"/>
      <c r="B209" s="87"/>
      <c r="C209" s="87"/>
      <c r="D209" s="205"/>
      <c r="E209" s="87"/>
      <c r="F209" s="68">
        <f t="shared" si="3"/>
        <v>0</v>
      </c>
      <c r="G209" s="89" t="s">
        <v>196</v>
      </c>
    </row>
    <row r="210" spans="1:7" s="89" customFormat="1" hidden="1">
      <c r="A210" s="351"/>
      <c r="B210" s="87"/>
      <c r="C210" s="87"/>
      <c r="D210" s="205"/>
      <c r="E210" s="87"/>
      <c r="F210" s="68">
        <f t="shared" si="3"/>
        <v>0</v>
      </c>
      <c r="G210" s="89" t="s">
        <v>196</v>
      </c>
    </row>
    <row r="211" spans="1:7" s="89" customFormat="1" hidden="1">
      <c r="A211" s="351"/>
      <c r="B211" s="87"/>
      <c r="C211" s="87"/>
      <c r="D211" s="205"/>
      <c r="E211" s="87"/>
      <c r="F211" s="68">
        <f t="shared" si="3"/>
        <v>0</v>
      </c>
      <c r="G211" s="89" t="s">
        <v>196</v>
      </c>
    </row>
    <row r="212" spans="1:7" s="89" customFormat="1" hidden="1">
      <c r="A212" s="351"/>
      <c r="B212" s="87"/>
      <c r="C212" s="87"/>
      <c r="D212" s="205"/>
      <c r="E212" s="87"/>
      <c r="F212" s="68">
        <f t="shared" si="3"/>
        <v>0</v>
      </c>
      <c r="G212" s="89" t="s">
        <v>196</v>
      </c>
    </row>
    <row r="213" spans="1:7" s="89" customFormat="1" hidden="1">
      <c r="A213" s="351"/>
      <c r="B213" s="87"/>
      <c r="C213" s="87"/>
      <c r="D213" s="205"/>
      <c r="E213" s="87"/>
      <c r="F213" s="68">
        <f t="shared" si="3"/>
        <v>0</v>
      </c>
      <c r="G213" s="89" t="s">
        <v>196</v>
      </c>
    </row>
    <row r="214" spans="1:7" s="89" customFormat="1" hidden="1">
      <c r="A214" s="351"/>
      <c r="B214" s="87"/>
      <c r="C214" s="87"/>
      <c r="D214" s="205"/>
      <c r="E214" s="87"/>
      <c r="F214" s="68">
        <f t="shared" si="3"/>
        <v>0</v>
      </c>
      <c r="G214" s="89" t="s">
        <v>196</v>
      </c>
    </row>
    <row r="215" spans="1:7" s="89" customFormat="1" hidden="1">
      <c r="A215" s="351"/>
      <c r="B215" s="87"/>
      <c r="C215" s="87"/>
      <c r="D215" s="205"/>
      <c r="E215" s="87"/>
      <c r="F215" s="68">
        <f t="shared" si="3"/>
        <v>0</v>
      </c>
      <c r="G215" s="89" t="s">
        <v>196</v>
      </c>
    </row>
    <row r="216" spans="1:7" s="89" customFormat="1" hidden="1">
      <c r="A216" s="351"/>
      <c r="B216" s="87"/>
      <c r="C216" s="87"/>
      <c r="D216" s="205"/>
      <c r="E216" s="87"/>
      <c r="F216" s="68">
        <f t="shared" si="3"/>
        <v>0</v>
      </c>
      <c r="G216" s="89" t="s">
        <v>196</v>
      </c>
    </row>
    <row r="217" spans="1:7" s="89" customFormat="1" hidden="1">
      <c r="A217" s="351"/>
      <c r="B217" s="87"/>
      <c r="C217" s="87"/>
      <c r="D217" s="205"/>
      <c r="E217" s="87"/>
      <c r="F217" s="68">
        <f t="shared" si="3"/>
        <v>0</v>
      </c>
      <c r="G217" s="89" t="s">
        <v>196</v>
      </c>
    </row>
    <row r="218" spans="1:7" s="89" customFormat="1" hidden="1">
      <c r="A218" s="351"/>
      <c r="B218" s="87"/>
      <c r="C218" s="87"/>
      <c r="D218" s="205"/>
      <c r="E218" s="87"/>
      <c r="F218" s="68">
        <f t="shared" si="3"/>
        <v>0</v>
      </c>
      <c r="G218" s="89" t="s">
        <v>196</v>
      </c>
    </row>
    <row r="219" spans="1:7" s="89" customFormat="1" hidden="1">
      <c r="A219" s="351"/>
      <c r="B219" s="87"/>
      <c r="C219" s="87"/>
      <c r="D219" s="205"/>
      <c r="E219" s="87"/>
      <c r="F219" s="68">
        <f t="shared" si="3"/>
        <v>0</v>
      </c>
      <c r="G219" s="89" t="s">
        <v>196</v>
      </c>
    </row>
    <row r="220" spans="1:7" s="89" customFormat="1" hidden="1">
      <c r="A220" s="351"/>
      <c r="B220" s="87"/>
      <c r="C220" s="87"/>
      <c r="D220" s="205"/>
      <c r="E220" s="87"/>
      <c r="F220" s="68">
        <f t="shared" si="3"/>
        <v>0</v>
      </c>
      <c r="G220" s="89" t="s">
        <v>196</v>
      </c>
    </row>
    <row r="221" spans="1:7" s="89" customFormat="1" hidden="1">
      <c r="A221" s="351"/>
      <c r="B221" s="87"/>
      <c r="C221" s="87"/>
      <c r="D221" s="205"/>
      <c r="E221" s="87"/>
      <c r="F221" s="68">
        <f t="shared" si="3"/>
        <v>0</v>
      </c>
      <c r="G221" s="89" t="s">
        <v>196</v>
      </c>
    </row>
    <row r="222" spans="1:7" s="89" customFormat="1" hidden="1">
      <c r="A222" s="351"/>
      <c r="B222" s="87"/>
      <c r="C222" s="87"/>
      <c r="D222" s="205"/>
      <c r="E222" s="87"/>
      <c r="F222" s="68">
        <f t="shared" si="3"/>
        <v>0</v>
      </c>
      <c r="G222" s="89" t="s">
        <v>196</v>
      </c>
    </row>
    <row r="223" spans="1:7" s="89" customFormat="1" hidden="1">
      <c r="A223" s="351"/>
      <c r="B223" s="87"/>
      <c r="C223" s="87"/>
      <c r="D223" s="205"/>
      <c r="E223" s="87"/>
      <c r="F223" s="68">
        <f t="shared" si="3"/>
        <v>0</v>
      </c>
      <c r="G223" s="89" t="s">
        <v>196</v>
      </c>
    </row>
    <row r="224" spans="1:7" s="89" customFormat="1" hidden="1">
      <c r="A224" s="351"/>
      <c r="B224" s="87"/>
      <c r="C224" s="87"/>
      <c r="D224" s="205"/>
      <c r="E224" s="87"/>
      <c r="F224" s="68">
        <f t="shared" si="3"/>
        <v>0</v>
      </c>
      <c r="G224" s="89" t="s">
        <v>196</v>
      </c>
    </row>
    <row r="225" spans="1:7" s="89" customFormat="1" hidden="1">
      <c r="A225" s="351"/>
      <c r="B225" s="87"/>
      <c r="C225" s="87"/>
      <c r="D225" s="205"/>
      <c r="E225" s="87"/>
      <c r="F225" s="68">
        <f t="shared" si="3"/>
        <v>0</v>
      </c>
      <c r="G225" s="89" t="s">
        <v>196</v>
      </c>
    </row>
    <row r="226" spans="1:7" s="89" customFormat="1" hidden="1">
      <c r="A226" s="351"/>
      <c r="B226" s="87"/>
      <c r="C226" s="87"/>
      <c r="D226" s="205"/>
      <c r="E226" s="87"/>
      <c r="F226" s="68">
        <f t="shared" si="3"/>
        <v>0</v>
      </c>
      <c r="G226" s="89" t="s">
        <v>196</v>
      </c>
    </row>
    <row r="227" spans="1:7" s="89" customFormat="1" hidden="1">
      <c r="A227" s="351"/>
      <c r="B227" s="87"/>
      <c r="C227" s="87"/>
      <c r="D227" s="205"/>
      <c r="E227" s="87"/>
      <c r="F227" s="68">
        <f t="shared" si="3"/>
        <v>0</v>
      </c>
      <c r="G227" s="89" t="s">
        <v>196</v>
      </c>
    </row>
    <row r="228" spans="1:7" s="89" customFormat="1" hidden="1">
      <c r="A228" s="351"/>
      <c r="B228" s="87"/>
      <c r="C228" s="87"/>
      <c r="D228" s="205"/>
      <c r="E228" s="87"/>
      <c r="F228" s="68">
        <f t="shared" si="3"/>
        <v>0</v>
      </c>
      <c r="G228" s="89" t="s">
        <v>196</v>
      </c>
    </row>
    <row r="229" spans="1:7" s="89" customFormat="1" hidden="1">
      <c r="A229" s="351"/>
      <c r="B229" s="87"/>
      <c r="C229" s="87"/>
      <c r="D229" s="205"/>
      <c r="E229" s="87"/>
      <c r="F229" s="68">
        <f t="shared" si="3"/>
        <v>0</v>
      </c>
      <c r="G229" s="89" t="s">
        <v>196</v>
      </c>
    </row>
    <row r="230" spans="1:7" s="89" customFormat="1" hidden="1">
      <c r="A230" s="351"/>
      <c r="B230" s="87"/>
      <c r="C230" s="87"/>
      <c r="D230" s="205"/>
      <c r="E230" s="87"/>
      <c r="F230" s="68">
        <f t="shared" si="3"/>
        <v>0</v>
      </c>
      <c r="G230" s="89" t="s">
        <v>196</v>
      </c>
    </row>
    <row r="231" spans="1:7" s="89" customFormat="1" hidden="1">
      <c r="A231" s="351"/>
      <c r="B231" s="87"/>
      <c r="C231" s="87"/>
      <c r="D231" s="205"/>
      <c r="E231" s="87"/>
      <c r="F231" s="68">
        <f t="shared" si="3"/>
        <v>0</v>
      </c>
      <c r="G231" s="89" t="s">
        <v>196</v>
      </c>
    </row>
    <row r="232" spans="1:7" s="89" customFormat="1" hidden="1">
      <c r="A232" s="351"/>
      <c r="B232" s="87"/>
      <c r="C232" s="87"/>
      <c r="D232" s="205"/>
      <c r="E232" s="87"/>
      <c r="F232" s="68">
        <f t="shared" si="3"/>
        <v>0</v>
      </c>
      <c r="G232" s="89" t="s">
        <v>196</v>
      </c>
    </row>
    <row r="233" spans="1:7" s="89" customFormat="1" hidden="1">
      <c r="A233" s="351"/>
      <c r="B233" s="87"/>
      <c r="C233" s="87"/>
      <c r="D233" s="205"/>
      <c r="E233" s="87"/>
      <c r="F233" s="68">
        <f t="shared" si="3"/>
        <v>0</v>
      </c>
      <c r="G233" s="89" t="s">
        <v>196</v>
      </c>
    </row>
    <row r="234" spans="1:7" s="89" customFormat="1" hidden="1">
      <c r="A234" s="351"/>
      <c r="B234" s="87"/>
      <c r="C234" s="87"/>
      <c r="D234" s="205"/>
      <c r="E234" s="87"/>
      <c r="F234" s="68">
        <f t="shared" si="3"/>
        <v>0</v>
      </c>
      <c r="G234" s="89" t="s">
        <v>196</v>
      </c>
    </row>
    <row r="235" spans="1:7" s="89" customFormat="1" hidden="1">
      <c r="A235" s="351"/>
      <c r="B235" s="87"/>
      <c r="C235" s="87"/>
      <c r="D235" s="205"/>
      <c r="E235" s="87"/>
      <c r="F235" s="68">
        <f t="shared" si="3"/>
        <v>0</v>
      </c>
      <c r="G235" s="89" t="s">
        <v>196</v>
      </c>
    </row>
    <row r="236" spans="1:7" s="89" customFormat="1" hidden="1">
      <c r="A236" s="351"/>
      <c r="B236" s="87"/>
      <c r="C236" s="87"/>
      <c r="D236" s="205"/>
      <c r="E236" s="87"/>
      <c r="F236" s="68">
        <f t="shared" si="3"/>
        <v>0</v>
      </c>
      <c r="G236" s="89" t="s">
        <v>196</v>
      </c>
    </row>
    <row r="237" spans="1:7" s="89" customFormat="1" hidden="1">
      <c r="A237" s="351"/>
      <c r="B237" s="87"/>
      <c r="C237" s="87"/>
      <c r="D237" s="205"/>
      <c r="E237" s="87"/>
      <c r="F237" s="68">
        <f t="shared" si="3"/>
        <v>0</v>
      </c>
      <c r="G237" s="89" t="s">
        <v>196</v>
      </c>
    </row>
    <row r="238" spans="1:7" s="89" customFormat="1" hidden="1">
      <c r="A238" s="351"/>
      <c r="B238" s="87"/>
      <c r="C238" s="87"/>
      <c r="D238" s="205"/>
      <c r="E238" s="87"/>
      <c r="F238" s="68">
        <f t="shared" si="3"/>
        <v>0</v>
      </c>
      <c r="G238" s="89" t="s">
        <v>196</v>
      </c>
    </row>
    <row r="239" spans="1:7" s="89" customFormat="1" hidden="1">
      <c r="A239" s="351"/>
      <c r="B239" s="87"/>
      <c r="C239" s="87"/>
      <c r="D239" s="205"/>
      <c r="E239" s="87"/>
      <c r="F239" s="68">
        <f t="shared" si="3"/>
        <v>0</v>
      </c>
      <c r="G239" s="89" t="s">
        <v>196</v>
      </c>
    </row>
    <row r="240" spans="1:7" s="89" customFormat="1" hidden="1">
      <c r="A240" s="351"/>
      <c r="B240" s="87"/>
      <c r="C240" s="87"/>
      <c r="D240" s="205"/>
      <c r="E240" s="87"/>
      <c r="F240" s="68">
        <f t="shared" si="3"/>
        <v>0</v>
      </c>
      <c r="G240" s="89" t="s">
        <v>196</v>
      </c>
    </row>
    <row r="241" spans="1:7" s="89" customFormat="1" hidden="1">
      <c r="A241" s="351"/>
      <c r="B241" s="87"/>
      <c r="C241" s="87"/>
      <c r="D241" s="205"/>
      <c r="E241" s="87"/>
      <c r="F241" s="68">
        <f t="shared" si="3"/>
        <v>0</v>
      </c>
      <c r="G241" s="89" t="s">
        <v>196</v>
      </c>
    </row>
    <row r="242" spans="1:7" s="89" customFormat="1" hidden="1">
      <c r="A242" s="351"/>
      <c r="B242" s="87"/>
      <c r="C242" s="87"/>
      <c r="D242" s="205"/>
      <c r="E242" s="87"/>
      <c r="F242" s="68">
        <f t="shared" si="3"/>
        <v>0</v>
      </c>
      <c r="G242" s="89" t="s">
        <v>196</v>
      </c>
    </row>
    <row r="243" spans="1:7" s="89" customFormat="1" hidden="1">
      <c r="A243" s="351"/>
      <c r="B243" s="87"/>
      <c r="C243" s="87"/>
      <c r="D243" s="205"/>
      <c r="E243" s="87"/>
      <c r="F243" s="68">
        <f t="shared" si="3"/>
        <v>0</v>
      </c>
      <c r="G243" s="89" t="s">
        <v>196</v>
      </c>
    </row>
    <row r="244" spans="1:7" s="89" customFormat="1" hidden="1">
      <c r="A244" s="351"/>
      <c r="B244" s="87"/>
      <c r="C244" s="87"/>
      <c r="D244" s="205"/>
      <c r="E244" s="87"/>
      <c r="F244" s="68">
        <f t="shared" si="3"/>
        <v>0</v>
      </c>
      <c r="G244" s="89" t="s">
        <v>196</v>
      </c>
    </row>
    <row r="245" spans="1:7" s="89" customFormat="1" hidden="1">
      <c r="A245" s="351"/>
      <c r="B245" s="87"/>
      <c r="C245" s="87"/>
      <c r="D245" s="205"/>
      <c r="E245" s="87"/>
      <c r="F245" s="68">
        <f t="shared" si="3"/>
        <v>0</v>
      </c>
      <c r="G245" s="89" t="s">
        <v>196</v>
      </c>
    </row>
    <row r="246" spans="1:7" s="89" customFormat="1" hidden="1">
      <c r="A246" s="351"/>
      <c r="B246" s="87"/>
      <c r="C246" s="87"/>
      <c r="D246" s="205"/>
      <c r="E246" s="87"/>
      <c r="F246" s="68">
        <f t="shared" si="3"/>
        <v>0</v>
      </c>
      <c r="G246" s="89" t="s">
        <v>196</v>
      </c>
    </row>
    <row r="247" spans="1:7" s="89" customFormat="1" hidden="1">
      <c r="A247" s="351"/>
      <c r="B247" s="87"/>
      <c r="C247" s="87"/>
      <c r="D247" s="205"/>
      <c r="E247" s="87"/>
      <c r="F247" s="68">
        <f t="shared" si="3"/>
        <v>0</v>
      </c>
      <c r="G247" s="89" t="s">
        <v>196</v>
      </c>
    </row>
    <row r="248" spans="1:7" s="89" customFormat="1" hidden="1">
      <c r="A248" s="351"/>
      <c r="B248" s="87"/>
      <c r="C248" s="87"/>
      <c r="D248" s="205"/>
      <c r="E248" s="87"/>
      <c r="F248" s="68">
        <f t="shared" si="3"/>
        <v>0</v>
      </c>
      <c r="G248" s="89" t="s">
        <v>196</v>
      </c>
    </row>
    <row r="249" spans="1:7" s="89" customFormat="1" hidden="1">
      <c r="A249" s="351"/>
      <c r="B249" s="87"/>
      <c r="C249" s="87"/>
      <c r="D249" s="205"/>
      <c r="E249" s="87"/>
      <c r="F249" s="68">
        <f t="shared" si="3"/>
        <v>0</v>
      </c>
      <c r="G249" s="89" t="s">
        <v>196</v>
      </c>
    </row>
    <row r="250" spans="1:7" s="89" customFormat="1" hidden="1">
      <c r="A250" s="351"/>
      <c r="B250" s="87"/>
      <c r="C250" s="87"/>
      <c r="D250" s="205"/>
      <c r="E250" s="87"/>
      <c r="F250" s="68">
        <f t="shared" si="3"/>
        <v>0</v>
      </c>
      <c r="G250" s="89" t="s">
        <v>196</v>
      </c>
    </row>
    <row r="251" spans="1:7" s="89" customFormat="1" hidden="1">
      <c r="A251" s="351"/>
      <c r="B251" s="87"/>
      <c r="C251" s="87"/>
      <c r="D251" s="205"/>
      <c r="E251" s="87"/>
      <c r="F251" s="68">
        <f t="shared" si="3"/>
        <v>0</v>
      </c>
      <c r="G251" s="89" t="s">
        <v>196</v>
      </c>
    </row>
    <row r="252" spans="1:7" s="89" customFormat="1" hidden="1">
      <c r="A252" s="351"/>
      <c r="B252" s="87"/>
      <c r="C252" s="87"/>
      <c r="D252" s="205"/>
      <c r="E252" s="87"/>
      <c r="F252" s="68">
        <f t="shared" si="3"/>
        <v>0</v>
      </c>
      <c r="G252" s="89" t="s">
        <v>196</v>
      </c>
    </row>
    <row r="253" spans="1:7" s="89" customFormat="1" hidden="1">
      <c r="A253" s="351"/>
      <c r="B253" s="87"/>
      <c r="C253" s="87"/>
      <c r="D253" s="205"/>
      <c r="E253" s="87"/>
      <c r="F253" s="68">
        <f t="shared" si="3"/>
        <v>0</v>
      </c>
      <c r="G253" s="89" t="s">
        <v>196</v>
      </c>
    </row>
    <row r="254" spans="1:7" s="89" customFormat="1" hidden="1">
      <c r="A254" s="351"/>
      <c r="B254" s="87"/>
      <c r="C254" s="87"/>
      <c r="D254" s="205"/>
      <c r="E254" s="87"/>
      <c r="F254" s="68">
        <f t="shared" si="3"/>
        <v>0</v>
      </c>
      <c r="G254" s="89" t="s">
        <v>196</v>
      </c>
    </row>
    <row r="255" spans="1:7" s="89" customFormat="1" hidden="1">
      <c r="A255" s="351"/>
      <c r="B255" s="87"/>
      <c r="C255" s="87"/>
      <c r="D255" s="205"/>
      <c r="E255" s="87"/>
      <c r="F255" s="68">
        <f t="shared" si="3"/>
        <v>0</v>
      </c>
      <c r="G255" s="89" t="s">
        <v>196</v>
      </c>
    </row>
    <row r="256" spans="1:7" s="89" customFormat="1" hidden="1">
      <c r="A256" s="351"/>
      <c r="B256" s="87"/>
      <c r="C256" s="87"/>
      <c r="D256" s="205"/>
      <c r="E256" s="87"/>
      <c r="F256" s="68">
        <f t="shared" si="3"/>
        <v>0</v>
      </c>
      <c r="G256" s="89" t="s">
        <v>196</v>
      </c>
    </row>
    <row r="257" spans="1:9" s="89" customFormat="1" hidden="1">
      <c r="A257" s="351"/>
      <c r="B257" s="87"/>
      <c r="C257" s="87"/>
      <c r="D257" s="205"/>
      <c r="E257" s="87"/>
      <c r="F257" s="68">
        <f t="shared" si="3"/>
        <v>0</v>
      </c>
      <c r="G257" s="89" t="s">
        <v>196</v>
      </c>
    </row>
    <row r="258" spans="1:9" s="89" customFormat="1" hidden="1">
      <c r="A258" s="351"/>
      <c r="B258" s="87"/>
      <c r="C258" s="87"/>
      <c r="D258" s="205"/>
      <c r="E258" s="87"/>
      <c r="F258" s="68">
        <f t="shared" si="3"/>
        <v>0</v>
      </c>
      <c r="G258" s="89" t="s">
        <v>196</v>
      </c>
    </row>
    <row r="259" spans="1:9" s="89" customFormat="1" hidden="1">
      <c r="A259" s="351"/>
      <c r="B259" s="87"/>
      <c r="C259" s="87"/>
      <c r="D259" s="205"/>
      <c r="E259" s="87"/>
      <c r="F259" s="68">
        <f t="shared" si="3"/>
        <v>0</v>
      </c>
      <c r="G259" s="89" t="s">
        <v>196</v>
      </c>
    </row>
    <row r="260" spans="1:9" s="89" customFormat="1" hidden="1">
      <c r="A260" s="351"/>
      <c r="B260" s="87"/>
      <c r="C260" s="87"/>
      <c r="D260" s="205"/>
      <c r="E260" s="87"/>
      <c r="F260" s="68">
        <f t="shared" si="3"/>
        <v>0</v>
      </c>
      <c r="G260" s="89" t="s">
        <v>196</v>
      </c>
    </row>
    <row r="261" spans="1:9" s="89" customFormat="1" hidden="1">
      <c r="A261" s="351"/>
      <c r="B261" s="87"/>
      <c r="C261" s="87"/>
      <c r="D261" s="205"/>
      <c r="E261" s="87"/>
      <c r="F261" s="68">
        <f t="shared" si="3"/>
        <v>0</v>
      </c>
      <c r="G261" s="89" t="s">
        <v>196</v>
      </c>
    </row>
    <row r="262" spans="1:9" s="89" customFormat="1" hidden="1">
      <c r="A262" s="351"/>
      <c r="B262" s="87"/>
      <c r="C262" s="87"/>
      <c r="D262" s="205"/>
      <c r="E262" s="87"/>
      <c r="F262" s="68">
        <f t="shared" si="3"/>
        <v>0</v>
      </c>
      <c r="G262" s="89" t="s">
        <v>196</v>
      </c>
    </row>
    <row r="263" spans="1:9" s="89" customFormat="1" hidden="1">
      <c r="A263" s="351"/>
      <c r="B263" s="87"/>
      <c r="C263" s="87"/>
      <c r="D263" s="205"/>
      <c r="E263" s="87"/>
      <c r="F263" s="68">
        <f t="shared" si="3"/>
        <v>0</v>
      </c>
      <c r="G263" s="89" t="s">
        <v>196</v>
      </c>
    </row>
    <row r="264" spans="1:9" s="89" customFormat="1" hidden="1">
      <c r="A264" s="351"/>
      <c r="B264" s="87"/>
      <c r="C264" s="87"/>
      <c r="D264" s="205"/>
      <c r="E264" s="87"/>
      <c r="F264" s="68">
        <f t="shared" si="3"/>
        <v>0</v>
      </c>
      <c r="G264" s="89" t="s">
        <v>196</v>
      </c>
    </row>
    <row r="265" spans="1:9" s="89" customFormat="1" hidden="1">
      <c r="A265" s="351"/>
      <c r="B265" s="87"/>
      <c r="C265" s="87"/>
      <c r="D265" s="205"/>
      <c r="E265" s="87"/>
      <c r="F265" s="68">
        <f t="shared" si="3"/>
        <v>0</v>
      </c>
      <c r="G265" s="89" t="s">
        <v>196</v>
      </c>
    </row>
    <row r="266" spans="1:9" s="89" customFormat="1" hidden="1">
      <c r="A266" s="351"/>
      <c r="B266" s="87"/>
      <c r="C266" s="87"/>
      <c r="D266" s="205"/>
      <c r="E266" s="87"/>
      <c r="F266" s="68">
        <f t="shared" si="3"/>
        <v>0</v>
      </c>
      <c r="G266" s="89" t="s">
        <v>196</v>
      </c>
    </row>
    <row r="267" spans="1:9" s="89" customFormat="1">
      <c r="A267" s="351" t="s">
        <v>272</v>
      </c>
      <c r="B267" s="87">
        <v>3</v>
      </c>
      <c r="C267" s="87" t="s">
        <v>319</v>
      </c>
      <c r="D267" s="205">
        <f t="shared" ref="D267" ca="1" si="4">RAND()*400000</f>
        <v>254775.27501650652</v>
      </c>
      <c r="E267" s="87">
        <v>7</v>
      </c>
      <c r="F267" s="215">
        <f ca="1">ROUND(+B267*D267*E267,2)</f>
        <v>5350280.78</v>
      </c>
      <c r="G267" s="89" t="s">
        <v>196</v>
      </c>
    </row>
    <row r="268" spans="1:9" s="89" customFormat="1">
      <c r="A268" s="351"/>
      <c r="B268" s="78"/>
      <c r="C268" s="78"/>
      <c r="D268" s="164"/>
      <c r="E268" s="169" t="s">
        <v>197</v>
      </c>
      <c r="F268" s="224">
        <f ca="1">ROUND(SUBTOTAL(109,F137:F267),2)</f>
        <v>15931180.65</v>
      </c>
      <c r="G268" s="89" t="s">
        <v>196</v>
      </c>
      <c r="I268" s="349" t="s">
        <v>210</v>
      </c>
    </row>
    <row r="269" spans="1:9">
      <c r="F269" s="217"/>
      <c r="G269" s="89" t="s">
        <v>198</v>
      </c>
    </row>
    <row r="270" spans="1:9">
      <c r="C270" s="483" t="str">
        <f>"Total "&amp;B2</f>
        <v>Total GRANT EXCLUSIVE LINE ITEM</v>
      </c>
      <c r="D270" s="483"/>
      <c r="E270" s="483"/>
      <c r="F270" s="68">
        <f ca="1">+F268+F136</f>
        <v>29667487.23</v>
      </c>
      <c r="G270" s="89" t="s">
        <v>198</v>
      </c>
      <c r="I270" s="121" t="s">
        <v>200</v>
      </c>
    </row>
    <row r="271" spans="1:9" s="89" customFormat="1">
      <c r="A271" s="182"/>
      <c r="B271" s="78"/>
      <c r="C271" s="78"/>
      <c r="D271" s="78"/>
      <c r="E271" s="78"/>
      <c r="F271" s="110"/>
      <c r="G271" s="89" t="s">
        <v>198</v>
      </c>
    </row>
    <row r="272" spans="1:9" s="89" customFormat="1">
      <c r="A272" s="185" t="str">
        <f>B2&amp;" Narrative (State):"</f>
        <v>GRANT EXCLUSIVE LINE ITEM Narrative (State):</v>
      </c>
      <c r="B272" s="95"/>
      <c r="C272" s="95"/>
      <c r="D272" s="95"/>
      <c r="E272" s="95"/>
      <c r="F272" s="96"/>
      <c r="G272" s="89" t="s">
        <v>193</v>
      </c>
      <c r="I272" s="122" t="s">
        <v>202</v>
      </c>
    </row>
    <row r="273" spans="1:17" s="89" customFormat="1" ht="45" customHeight="1">
      <c r="A273" s="477" t="s">
        <v>322</v>
      </c>
      <c r="B273" s="478"/>
      <c r="C273" s="478"/>
      <c r="D273" s="478"/>
      <c r="E273" s="478"/>
      <c r="F273" s="479"/>
      <c r="G273" s="89" t="s">
        <v>193</v>
      </c>
      <c r="I273" s="475" t="s">
        <v>203</v>
      </c>
      <c r="J273" s="475"/>
      <c r="K273" s="475"/>
      <c r="L273" s="475"/>
      <c r="M273" s="475"/>
      <c r="N273" s="475"/>
      <c r="O273" s="475"/>
      <c r="P273" s="475"/>
      <c r="Q273" s="475"/>
    </row>
    <row r="274" spans="1:17">
      <c r="G274" s="89" t="s">
        <v>196</v>
      </c>
    </row>
    <row r="275" spans="1:17" s="89" customFormat="1">
      <c r="A275" s="185" t="str">
        <f>B2&amp;" Narrative (Non-State) i.e. Match or Other Funding"</f>
        <v>GRANT EXCLUSIVE LINE ITEM Narrative (Non-State) i.e. Match or Other Funding</v>
      </c>
      <c r="B275" s="99"/>
      <c r="C275" s="99"/>
      <c r="D275" s="99"/>
      <c r="E275" s="99"/>
      <c r="F275" s="100"/>
      <c r="G275" s="89" t="s">
        <v>196</v>
      </c>
      <c r="I275" s="122" t="s">
        <v>202</v>
      </c>
    </row>
    <row r="276" spans="1:17" s="89" customFormat="1" ht="45" customHeight="1">
      <c r="A276" s="477" t="s">
        <v>323</v>
      </c>
      <c r="B276" s="478"/>
      <c r="C276" s="478"/>
      <c r="D276" s="478"/>
      <c r="E276" s="478"/>
      <c r="F276" s="479"/>
      <c r="G276" s="89" t="s">
        <v>196</v>
      </c>
      <c r="I276" s="475" t="s">
        <v>203</v>
      </c>
      <c r="J276" s="475"/>
      <c r="K276" s="475"/>
      <c r="L276" s="475"/>
      <c r="M276" s="475"/>
      <c r="N276" s="475"/>
      <c r="O276" s="475"/>
      <c r="P276" s="475"/>
      <c r="Q276" s="475"/>
    </row>
    <row r="278" spans="1:17">
      <c r="D278" s="23"/>
    </row>
  </sheetData>
  <sheetProtection algorithmName="SHA-512" hashValue="+JHRoy3nzflqqzFYJftCdhv826OJApxAJr8t4jI67ZeruY/8/LjAITauViXdOEu+Y5Dz1e6M9lym85EfiAgt2w==" saltValue="OwmOS6Wa8k/o2cU9S8twwg==" spinCount="100000" sheet="1" formatCells="0" formatRows="0" insertRows="0" deleteRows="0" sort="0" autoFilter="0"/>
  <autoFilter ref="G1:G278" xr:uid="{00000000-0001-0000-1500-000000000000}"/>
  <mergeCells count="8">
    <mergeCell ref="A276:F276"/>
    <mergeCell ref="I276:Q276"/>
    <mergeCell ref="A1:E1"/>
    <mergeCell ref="B2:F2"/>
    <mergeCell ref="A3:F3"/>
    <mergeCell ref="C270:E270"/>
    <mergeCell ref="A273:F273"/>
    <mergeCell ref="I273:Q273"/>
  </mergeCells>
  <printOptions horizontalCentered="1"/>
  <pageMargins left="0.25" right="0.25" top="0.25" bottom="0.5" header="0.3" footer="0.3"/>
  <pageSetup fitToHeight="0" orientation="landscape" blackAndWhite="1" r:id="rId1"/>
  <headerFooter>
    <oddFooter>&amp;L&amp;F</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N26"/>
  <sheetViews>
    <sheetView zoomScaleNormal="100" zoomScaleSheetLayoutView="100" workbookViewId="0">
      <selection activeCell="B4" sqref="B4"/>
    </sheetView>
  </sheetViews>
  <sheetFormatPr defaultRowHeight="14.45"/>
  <cols>
    <col min="1" max="1" width="76.28515625" customWidth="1"/>
    <col min="2" max="3" width="18.7109375" customWidth="1"/>
    <col min="4" max="4" width="19.7109375" customWidth="1"/>
    <col min="5" max="5" width="3" customWidth="1"/>
  </cols>
  <sheetData>
    <row r="1" spans="1:6" ht="21.75" customHeight="1">
      <c r="A1" s="473" t="s">
        <v>182</v>
      </c>
      <c r="B1" s="473"/>
      <c r="C1" s="473"/>
      <c r="D1">
        <f>+'Section A'!B2</f>
        <v>0</v>
      </c>
    </row>
    <row r="2" spans="1:6" ht="54.75" customHeight="1">
      <c r="A2" s="494" t="s">
        <v>330</v>
      </c>
      <c r="B2" s="494"/>
      <c r="C2" s="494"/>
      <c r="D2" s="494"/>
    </row>
    <row r="3" spans="1:6" ht="15" customHeight="1">
      <c r="A3" s="20" t="s">
        <v>279</v>
      </c>
      <c r="B3" s="20" t="s">
        <v>331</v>
      </c>
      <c r="C3" s="20" t="s">
        <v>332</v>
      </c>
      <c r="D3" s="20" t="s">
        <v>333</v>
      </c>
    </row>
    <row r="4" spans="1:6" s="89" customFormat="1">
      <c r="A4" s="181"/>
      <c r="B4" s="116"/>
      <c r="C4" s="119"/>
      <c r="D4" s="68">
        <f>ROUND(B4*C4,2)</f>
        <v>0</v>
      </c>
      <c r="F4"/>
    </row>
    <row r="5" spans="1:6" s="89" customFormat="1">
      <c r="A5" s="177"/>
      <c r="B5" s="116"/>
      <c r="C5" s="119"/>
      <c r="D5" s="68">
        <f>ROUND(B5*C5,2)</f>
        <v>0</v>
      </c>
    </row>
    <row r="6" spans="1:6" s="89" customFormat="1">
      <c r="A6" s="177"/>
      <c r="B6" s="116"/>
      <c r="C6" s="119"/>
      <c r="D6" s="68">
        <f>ROUND(B6*C6,2)</f>
        <v>0</v>
      </c>
    </row>
    <row r="7" spans="1:6" s="89" customFormat="1">
      <c r="A7" s="177"/>
      <c r="B7" s="116"/>
      <c r="C7" s="119"/>
      <c r="D7" s="215">
        <f>ROUND(B7*C7,2)</f>
        <v>0</v>
      </c>
    </row>
    <row r="8" spans="1:6">
      <c r="A8" t="str">
        <f>IF(SUBTOTAL(109,B4:B8)-'Section A'!E34&gt;0.004,"Indirect Base cannot exceed Total Direct Costs"," ")</f>
        <v xml:space="preserve"> </v>
      </c>
      <c r="B8" s="172"/>
      <c r="C8" s="172" t="s">
        <v>194</v>
      </c>
      <c r="D8" s="224">
        <f>ROUND(SUM(D4:D7),2)</f>
        <v>0</v>
      </c>
      <c r="F8" s="122" t="s">
        <v>334</v>
      </c>
    </row>
    <row r="9" spans="1:6" s="89" customFormat="1">
      <c r="A9" s="177"/>
      <c r="D9" s="225"/>
    </row>
    <row r="10" spans="1:6" s="89" customFormat="1">
      <c r="A10" s="177"/>
      <c r="B10" s="116"/>
      <c r="C10" s="119"/>
      <c r="D10" s="68">
        <f>ROUND(B10*C10,2)</f>
        <v>0</v>
      </c>
    </row>
    <row r="11" spans="1:6" s="89" customFormat="1">
      <c r="A11" s="177"/>
      <c r="B11" s="116"/>
      <c r="C11" s="119"/>
      <c r="D11" s="68">
        <f>ROUND(B11*C11,2)</f>
        <v>0</v>
      </c>
    </row>
    <row r="12" spans="1:6" s="89" customFormat="1">
      <c r="A12" s="177"/>
      <c r="B12" s="116"/>
      <c r="C12" s="119"/>
      <c r="D12" s="68">
        <f>ROUND(B12*C12,2)</f>
        <v>0</v>
      </c>
    </row>
    <row r="13" spans="1:6" s="89" customFormat="1">
      <c r="A13" s="177"/>
      <c r="B13" s="116"/>
      <c r="C13" s="119"/>
      <c r="D13" s="215">
        <f>ROUND(B13*C13,2)</f>
        <v>0</v>
      </c>
    </row>
    <row r="14" spans="1:6" s="89" customFormat="1">
      <c r="A14" s="160"/>
      <c r="B14" s="164"/>
      <c r="C14" s="169" t="s">
        <v>197</v>
      </c>
      <c r="D14" s="224">
        <f>ROUND(SUBTOTAL(109,D9:D13),2)</f>
        <v>0</v>
      </c>
      <c r="F14" s="349" t="s">
        <v>334</v>
      </c>
    </row>
    <row r="15" spans="1:6">
      <c r="D15" s="217"/>
    </row>
    <row r="16" spans="1:6">
      <c r="B16" s="483" t="s">
        <v>335</v>
      </c>
      <c r="C16" s="483"/>
      <c r="D16" s="68">
        <f>+D14+D8</f>
        <v>0</v>
      </c>
      <c r="F16" s="121" t="s">
        <v>200</v>
      </c>
    </row>
    <row r="17" spans="1:14" s="89" customFormat="1">
      <c r="A17" s="160"/>
      <c r="C17" s="113"/>
      <c r="D17" s="221"/>
    </row>
    <row r="18" spans="1:14" s="89" customFormat="1">
      <c r="A18" s="94" t="s">
        <v>336</v>
      </c>
      <c r="B18" s="95"/>
      <c r="C18" s="95"/>
      <c r="D18" s="96"/>
      <c r="F18" s="122" t="s">
        <v>202</v>
      </c>
    </row>
    <row r="19" spans="1:14" s="89" customFormat="1" ht="45" customHeight="1">
      <c r="A19" s="470"/>
      <c r="B19" s="471"/>
      <c r="C19" s="471"/>
      <c r="D19" s="472"/>
      <c r="F19" s="474" t="s">
        <v>203</v>
      </c>
      <c r="G19" s="474"/>
      <c r="H19" s="474"/>
      <c r="I19" s="474"/>
      <c r="J19" s="474"/>
      <c r="K19" s="474"/>
      <c r="L19" s="474"/>
      <c r="M19" s="474"/>
      <c r="N19" s="474"/>
    </row>
    <row r="21" spans="1:14" s="89" customFormat="1">
      <c r="A21" s="94" t="s">
        <v>337</v>
      </c>
      <c r="B21" s="99"/>
      <c r="C21" s="99"/>
      <c r="D21" s="100"/>
      <c r="F21" s="122" t="s">
        <v>202</v>
      </c>
    </row>
    <row r="22" spans="1:14" s="89" customFormat="1" ht="45" customHeight="1">
      <c r="A22" s="477"/>
      <c r="B22" s="478"/>
      <c r="C22" s="478"/>
      <c r="D22" s="479"/>
      <c r="F22" s="474" t="s">
        <v>203</v>
      </c>
      <c r="G22" s="474"/>
      <c r="H22" s="474"/>
      <c r="I22" s="474"/>
      <c r="J22" s="474"/>
      <c r="K22" s="474"/>
      <c r="L22" s="474"/>
      <c r="M22" s="474"/>
      <c r="N22" s="474"/>
    </row>
    <row r="24" spans="1:14">
      <c r="A24" s="502"/>
      <c r="B24" s="502"/>
      <c r="C24" s="502"/>
      <c r="D24" s="502"/>
    </row>
    <row r="25" spans="1:14">
      <c r="A25" s="502"/>
      <c r="B25" s="502"/>
      <c r="C25" s="502"/>
      <c r="D25" s="502"/>
    </row>
    <row r="26" spans="1:14">
      <c r="A26" s="502"/>
      <c r="B26" s="502"/>
      <c r="C26" s="502"/>
      <c r="D26" s="502"/>
    </row>
  </sheetData>
  <sheetProtection algorithmName="SHA-512" hashValue="OrO80Rotbh84DtjYrZj/GXMZjP6SvzrVy7DkEealtYuzlo9fGDRnlojMeWpf0z8Ee+HIUPZfIw+voyjGp8P6pg==" saltValue="Henv2X0p4MKuHrH7/w804w==" spinCount="100000" sheet="1" formatCells="0" formatRows="0" sort="0"/>
  <mergeCells count="10">
    <mergeCell ref="A24:D24"/>
    <mergeCell ref="A25:D25"/>
    <mergeCell ref="A26:D26"/>
    <mergeCell ref="F19:N19"/>
    <mergeCell ref="F22:N22"/>
    <mergeCell ref="A1:C1"/>
    <mergeCell ref="A2:D2"/>
    <mergeCell ref="B16:C16"/>
    <mergeCell ref="A19:D19"/>
    <mergeCell ref="A22:D22"/>
  </mergeCells>
  <conditionalFormatting sqref="A8">
    <cfRule type="containsText" dxfId="8" priority="8" operator="containsText" text="exceed">
      <formula>NOT(ISERROR(SEARCH("exceed",A8)))</formula>
    </cfRule>
  </conditionalFormatting>
  <conditionalFormatting sqref="A23:D26">
    <cfRule type="containsText" dxfId="7" priority="4" operator="containsText" text="Budget">
      <formula>NOT(ISERROR(SEARCH("Budget",A23)))</formula>
    </cfRule>
  </conditionalFormatting>
  <conditionalFormatting sqref="F4">
    <cfRule type="containsText" dxfId="6" priority="1" operator="containsText" text="mtdccalculator">
      <formula>NOT(ISERROR(SEARCH("mtdccalculator",F4)))</formula>
    </cfRule>
    <cfRule type="containsText" dxfId="5" priority="2" operator="containsText" text="mtdccalculator">
      <formula>NOT(ISERROR(SEARCH("mtdccalculator",F4)))</formula>
    </cfRule>
    <cfRule type="containsText" dxfId="4" priority="3" operator="containsText" text="mtdccalculator">
      <formula>NOT(ISERROR(SEARCH("mtdccalculator",F4)))</formula>
    </cfRule>
  </conditionalFormatting>
  <printOptions horizontalCentered="1"/>
  <pageMargins left="0.25" right="0.25" top="0.25" bottom="0.5" header="0.3" footer="0.3"/>
  <pageSetup fitToHeight="0" orientation="landscape" blackAndWhite="1" r:id="rId1"/>
  <headerFooter>
    <oddFooter>&amp;L&amp;F&amp;CPage &amp;P of &amp;N&amp;R&amp;A</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1BF8BD-0724-471F-AA8A-FF20E7092449}">
  <dimension ref="B1:J24"/>
  <sheetViews>
    <sheetView zoomScaleNormal="100" zoomScaleSheetLayoutView="120" workbookViewId="0">
      <selection activeCell="H16" sqref="H16"/>
    </sheetView>
  </sheetViews>
  <sheetFormatPr defaultColWidth="9.140625" defaultRowHeight="14.45"/>
  <cols>
    <col min="1" max="1" width="1.28515625" style="228" customWidth="1"/>
    <col min="2" max="2" width="3.28515625" style="228" customWidth="1"/>
    <col min="3" max="3" width="7.7109375" style="228" customWidth="1"/>
    <col min="4" max="4" width="9.140625" style="228"/>
    <col min="5" max="5" width="18.140625" style="228" customWidth="1"/>
    <col min="6" max="6" width="3.42578125" style="228" customWidth="1"/>
    <col min="7" max="7" width="18.140625" style="228" customWidth="1"/>
    <col min="8" max="8" width="19.42578125" style="228" customWidth="1"/>
    <col min="9" max="9" width="3.28515625" style="228" customWidth="1"/>
    <col min="10" max="10" width="0.5703125" style="228" customWidth="1"/>
    <col min="11" max="11" width="9.140625" style="228"/>
    <col min="12" max="12" width="11.28515625" style="228" customWidth="1"/>
    <col min="13" max="16384" width="9.140625" style="228"/>
  </cols>
  <sheetData>
    <row r="1" spans="2:10" ht="7.5" customHeight="1" thickBot="1"/>
    <row r="2" spans="2:10" ht="23.1">
      <c r="B2" s="229" t="s">
        <v>338</v>
      </c>
      <c r="C2" s="230"/>
      <c r="D2" s="230"/>
      <c r="E2" s="230"/>
      <c r="F2" s="230"/>
      <c r="G2" s="230"/>
      <c r="H2" s="231"/>
      <c r="I2" s="232"/>
      <c r="J2" s="233"/>
    </row>
    <row r="3" spans="2:10" ht="5.25" customHeight="1">
      <c r="B3" s="234"/>
      <c r="C3" s="235"/>
      <c r="D3" s="235"/>
      <c r="E3" s="235"/>
      <c r="F3" s="235"/>
      <c r="G3" s="235"/>
      <c r="H3" s="235"/>
      <c r="I3" s="236"/>
    </row>
    <row r="4" spans="2:10" ht="15" customHeight="1">
      <c r="B4" s="503" t="s">
        <v>339</v>
      </c>
      <c r="C4" s="504"/>
      <c r="D4" s="504"/>
      <c r="E4" s="505"/>
      <c r="F4" s="506"/>
      <c r="G4" s="506"/>
      <c r="H4" s="506"/>
      <c r="I4" s="236"/>
    </row>
    <row r="5" spans="2:10" ht="4.5" customHeight="1">
      <c r="B5" s="234"/>
      <c r="C5" s="235"/>
      <c r="D5" s="235"/>
      <c r="E5" s="235"/>
      <c r="F5" s="235"/>
      <c r="G5" s="235"/>
      <c r="H5" s="235"/>
      <c r="I5" s="236"/>
    </row>
    <row r="6" spans="2:10" ht="15.75" customHeight="1">
      <c r="B6" s="237"/>
      <c r="C6" s="519" t="s">
        <v>340</v>
      </c>
      <c r="D6" s="238"/>
      <c r="E6" s="238"/>
      <c r="F6" s="238"/>
      <c r="G6" s="239" t="s">
        <v>76</v>
      </c>
      <c r="H6" s="240">
        <f>+'Section A'!F3</f>
        <v>2025</v>
      </c>
      <c r="I6" s="241"/>
    </row>
    <row r="7" spans="2:10" ht="8.25" customHeight="1" thickTop="1">
      <c r="B7" s="234"/>
      <c r="C7" s="235"/>
      <c r="D7" s="235"/>
      <c r="E7" s="235"/>
      <c r="F7" s="235"/>
      <c r="G7" s="235"/>
      <c r="H7" s="235"/>
      <c r="I7" s="236"/>
    </row>
    <row r="8" spans="2:10">
      <c r="B8" s="242"/>
      <c r="C8" s="243"/>
      <c r="D8" s="243"/>
      <c r="E8" s="244" t="s">
        <v>341</v>
      </c>
      <c r="F8" s="235"/>
      <c r="G8" s="245">
        <v>0</v>
      </c>
      <c r="H8" s="235"/>
      <c r="I8" s="236"/>
    </row>
    <row r="9" spans="2:10">
      <c r="B9" s="242"/>
      <c r="C9" s="243"/>
      <c r="D9" s="243"/>
      <c r="E9" s="244" t="s">
        <v>342</v>
      </c>
      <c r="F9" s="235"/>
      <c r="G9" s="245">
        <v>0</v>
      </c>
      <c r="H9" s="235"/>
      <c r="I9" s="236"/>
    </row>
    <row r="10" spans="2:10">
      <c r="B10" s="242"/>
      <c r="C10" s="243"/>
      <c r="D10" s="243"/>
      <c r="E10" s="244" t="s">
        <v>343</v>
      </c>
      <c r="F10" s="235"/>
      <c r="G10" s="245">
        <v>0</v>
      </c>
      <c r="H10" s="235"/>
      <c r="I10" s="236"/>
    </row>
    <row r="11" spans="2:10">
      <c r="B11" s="242"/>
      <c r="C11" s="243"/>
      <c r="D11" s="243"/>
      <c r="E11" s="244" t="s">
        <v>344</v>
      </c>
      <c r="F11" s="235"/>
      <c r="G11" s="245">
        <v>0</v>
      </c>
      <c r="H11" s="235"/>
      <c r="I11" s="236"/>
    </row>
    <row r="12" spans="2:10">
      <c r="B12" s="242"/>
      <c r="C12" s="243"/>
      <c r="D12" s="243"/>
      <c r="E12" s="244" t="s">
        <v>345</v>
      </c>
      <c r="F12" s="235"/>
      <c r="G12" s="245">
        <v>0</v>
      </c>
      <c r="H12" s="235"/>
      <c r="I12" s="236"/>
    </row>
    <row r="13" spans="2:10" ht="30" customHeight="1">
      <c r="B13" s="242"/>
      <c r="C13" s="507" t="str">
        <f>"Subawards (Calculated from Subaward Listings) - ("&amp;COUNTIFS(MTDCSubawardListing!$L:$L,"X")&amp;")*"</f>
        <v>Subawards (Calculated from Subaward Listings) - (0)*</v>
      </c>
      <c r="D13" s="507"/>
      <c r="E13" s="507"/>
      <c r="F13" s="235"/>
      <c r="G13" s="246">
        <f>MTDCSubawardListing!E56</f>
        <v>0</v>
      </c>
      <c r="H13" s="235"/>
      <c r="I13" s="236"/>
    </row>
    <row r="14" spans="2:10" s="254" customFormat="1">
      <c r="B14" s="247"/>
      <c r="C14" s="248"/>
      <c r="D14" s="248"/>
      <c r="E14" s="249"/>
      <c r="F14" s="250" t="s">
        <v>346</v>
      </c>
      <c r="G14" s="251"/>
      <c r="H14" s="252">
        <f>SUM(G8:G13)</f>
        <v>0</v>
      </c>
      <c r="I14" s="253"/>
    </row>
    <row r="15" spans="2:10" s="254" customFormat="1" ht="9" customHeight="1">
      <c r="B15" s="247"/>
      <c r="C15" s="248"/>
      <c r="D15" s="248"/>
      <c r="E15" s="249"/>
      <c r="F15" s="250"/>
      <c r="G15" s="251"/>
      <c r="H15" s="252"/>
      <c r="I15" s="253"/>
    </row>
    <row r="16" spans="2:10">
      <c r="B16" s="242"/>
      <c r="C16" s="243"/>
      <c r="D16" s="243"/>
      <c r="E16" s="244" t="s">
        <v>347</v>
      </c>
      <c r="F16" s="235"/>
      <c r="G16" s="255">
        <f>MTDCSubawardListing!J56</f>
        <v>0</v>
      </c>
      <c r="H16" s="256"/>
      <c r="I16" s="236"/>
    </row>
    <row r="17" spans="2:9" s="254" customFormat="1">
      <c r="B17" s="247"/>
      <c r="C17" s="248"/>
      <c r="D17" s="248"/>
      <c r="E17" s="257"/>
      <c r="F17" s="250" t="s">
        <v>338</v>
      </c>
      <c r="G17" s="251"/>
      <c r="H17" s="252">
        <f>H14-G16</f>
        <v>0</v>
      </c>
      <c r="I17" s="253"/>
    </row>
    <row r="18" spans="2:9" ht="9.75" customHeight="1">
      <c r="B18" s="242"/>
      <c r="C18" s="243"/>
      <c r="D18" s="243"/>
      <c r="E18" s="244"/>
      <c r="F18" s="235"/>
      <c r="G18" s="235"/>
      <c r="H18" s="235"/>
      <c r="I18" s="236"/>
    </row>
    <row r="19" spans="2:9" ht="15.6">
      <c r="B19" s="242"/>
      <c r="C19" s="248"/>
      <c r="D19" s="248"/>
      <c r="E19" s="258" t="s">
        <v>348</v>
      </c>
      <c r="F19" s="251"/>
      <c r="G19" s="259"/>
      <c r="H19" s="260">
        <f>H17*15%</f>
        <v>0</v>
      </c>
      <c r="I19" s="236"/>
    </row>
    <row r="20" spans="2:9" ht="8.25" customHeight="1">
      <c r="B20" s="242"/>
      <c r="C20" s="248"/>
      <c r="D20" s="248"/>
      <c r="E20" s="258"/>
      <c r="F20" s="251"/>
      <c r="G20" s="251"/>
      <c r="H20" s="252"/>
      <c r="I20" s="236"/>
    </row>
    <row r="21" spans="2:9" ht="6.75" customHeight="1">
      <c r="B21" s="242"/>
      <c r="C21" s="248"/>
      <c r="D21" s="248"/>
      <c r="E21" s="258"/>
      <c r="F21" s="251"/>
      <c r="G21" s="251"/>
      <c r="H21" s="252"/>
      <c r="I21" s="236"/>
    </row>
    <row r="22" spans="2:9" ht="15.75" customHeight="1">
      <c r="B22" s="261" t="s">
        <v>349</v>
      </c>
      <c r="C22" s="248"/>
      <c r="D22" s="248"/>
      <c r="E22" s="258"/>
      <c r="F22" s="251"/>
      <c r="G22" s="251"/>
      <c r="H22" s="252"/>
      <c r="I22" s="236"/>
    </row>
    <row r="23" spans="2:9" ht="10.5" customHeight="1" thickBot="1">
      <c r="B23" s="262"/>
      <c r="C23" s="263"/>
      <c r="D23" s="263"/>
      <c r="E23" s="263"/>
      <c r="F23" s="264"/>
      <c r="G23" s="264"/>
      <c r="H23" s="264"/>
      <c r="I23" s="265"/>
    </row>
    <row r="24" spans="2:9" ht="4.5" customHeight="1"/>
  </sheetData>
  <sheetProtection sheet="1" objects="1" scenarios="1"/>
  <mergeCells count="3">
    <mergeCell ref="B4:D4"/>
    <mergeCell ref="E4:H4"/>
    <mergeCell ref="C13:E13"/>
  </mergeCells>
  <pageMargins left="0.7" right="0.7" top="0.75" bottom="0.75" header="0.3" footer="0.3"/>
  <pageSetup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18AB33-FCDC-43F6-8E4A-2ABD29ABBF06}">
  <dimension ref="B1:P149"/>
  <sheetViews>
    <sheetView zoomScaleNormal="100" zoomScaleSheetLayoutView="100" workbookViewId="0">
      <selection activeCell="B59" sqref="B59"/>
    </sheetView>
  </sheetViews>
  <sheetFormatPr defaultColWidth="9.140625" defaultRowHeight="14.45"/>
  <cols>
    <col min="1" max="1" width="1.42578125" style="228" customWidth="1"/>
    <col min="2" max="2" width="3.28515625" style="228" customWidth="1"/>
    <col min="3" max="3" width="19.140625" style="228" bestFit="1" customWidth="1"/>
    <col min="4" max="4" width="20.28515625" style="228" customWidth="1"/>
    <col min="5" max="5" width="19.85546875" style="228" customWidth="1"/>
    <col min="6" max="6" width="22.85546875" style="228" customWidth="1"/>
    <col min="7" max="7" width="15.140625" style="228" customWidth="1"/>
    <col min="8" max="8" width="13" style="228" customWidth="1"/>
    <col min="9" max="9" width="18.28515625" style="228" bestFit="1" customWidth="1"/>
    <col min="10" max="10" width="16.7109375" style="228" customWidth="1"/>
    <col min="11" max="11" width="0.85546875" style="228" customWidth="1"/>
    <col min="12" max="12" width="9.140625" style="266"/>
    <col min="13" max="16384" width="9.140625" style="228"/>
  </cols>
  <sheetData>
    <row r="1" spans="2:12" ht="6" customHeight="1"/>
    <row r="2" spans="2:12" ht="21" thickBot="1">
      <c r="B2" s="267" t="s">
        <v>350</v>
      </c>
      <c r="C2" s="268"/>
      <c r="D2" s="268"/>
      <c r="E2" s="268"/>
      <c r="F2" s="268"/>
      <c r="G2" s="268"/>
      <c r="H2" s="268"/>
      <c r="I2" s="268"/>
      <c r="J2" s="269"/>
    </row>
    <row r="3" spans="2:12" ht="5.25" customHeight="1" thickTop="1">
      <c r="B3" s="270"/>
      <c r="C3" s="235"/>
      <c r="D3" s="235"/>
      <c r="E3" s="235"/>
      <c r="F3" s="235"/>
      <c r="G3" s="235"/>
      <c r="H3" s="235"/>
      <c r="I3" s="235"/>
      <c r="J3" s="271"/>
    </row>
    <row r="4" spans="2:12" ht="26.25" customHeight="1">
      <c r="B4" s="270"/>
      <c r="C4" s="508" t="str">
        <f>IF(MTDCCalculator!E4="","","Name: "&amp;MTDCCalculator!E4)</f>
        <v/>
      </c>
      <c r="D4" s="508"/>
      <c r="E4" s="508"/>
      <c r="F4" s="509" t="s">
        <v>351</v>
      </c>
      <c r="G4" s="511" t="s">
        <v>352</v>
      </c>
      <c r="H4" s="511"/>
      <c r="I4" s="251"/>
      <c r="J4" s="272"/>
    </row>
    <row r="5" spans="2:12" s="278" customFormat="1" ht="29.1">
      <c r="B5" s="273"/>
      <c r="C5" s="354" t="s">
        <v>353</v>
      </c>
      <c r="D5" s="354" t="s">
        <v>354</v>
      </c>
      <c r="E5" s="274" t="str">
        <f>"Amount Spent in FY"&amp;MTDCCalculator!H6</f>
        <v>Amount Spent in FY2025</v>
      </c>
      <c r="F5" s="510"/>
      <c r="G5" s="275" t="str">
        <f>"FY"&amp;MTDCCalculator!H6&amp;" is year ___"</f>
        <v>FY2025 is year ___</v>
      </c>
      <c r="H5" s="276" t="s">
        <v>355</v>
      </c>
      <c r="I5" s="354" t="s">
        <v>356</v>
      </c>
      <c r="J5" s="277" t="s">
        <v>357</v>
      </c>
      <c r="L5" s="266"/>
    </row>
    <row r="6" spans="2:12">
      <c r="B6" s="279">
        <v>1</v>
      </c>
      <c r="C6" s="280"/>
      <c r="D6" s="245">
        <v>0</v>
      </c>
      <c r="E6" s="245">
        <v>0</v>
      </c>
      <c r="F6" s="245">
        <v>0</v>
      </c>
      <c r="G6" s="281"/>
      <c r="H6" s="281"/>
      <c r="I6" s="282">
        <f>IF(G6="",0,IF(F6&gt;50000,0,IF(E6+F6&gt;50000,50000-F6,E6)))</f>
        <v>0</v>
      </c>
      <c r="J6" s="283">
        <f t="shared" ref="J6:J55" si="0">E6-I6</f>
        <v>0</v>
      </c>
      <c r="L6" s="266" t="str">
        <f t="shared" ref="L6:L55" si="1">IF(E6&gt;0,"X","")</f>
        <v/>
      </c>
    </row>
    <row r="7" spans="2:12">
      <c r="B7" s="284">
        <v>2</v>
      </c>
      <c r="C7" s="285"/>
      <c r="D7" s="286">
        <v>0</v>
      </c>
      <c r="E7" s="286">
        <v>0</v>
      </c>
      <c r="F7" s="286">
        <v>0</v>
      </c>
      <c r="G7" s="287"/>
      <c r="H7" s="287"/>
      <c r="I7" s="282">
        <f t="shared" ref="I7:I55" si="2">IF(G7="",0,IF(F7&gt;50000,0,IF(E7+F7&gt;50000,50000-F7,E7)))</f>
        <v>0</v>
      </c>
      <c r="J7" s="288">
        <f t="shared" si="0"/>
        <v>0</v>
      </c>
      <c r="L7" s="266" t="str">
        <f t="shared" si="1"/>
        <v/>
      </c>
    </row>
    <row r="8" spans="2:12">
      <c r="B8" s="279">
        <v>3</v>
      </c>
      <c r="C8" s="280"/>
      <c r="D8" s="245">
        <v>0</v>
      </c>
      <c r="E8" s="245">
        <v>0</v>
      </c>
      <c r="F8" s="245">
        <v>0</v>
      </c>
      <c r="G8" s="281"/>
      <c r="H8" s="281"/>
      <c r="I8" s="282">
        <f t="shared" si="2"/>
        <v>0</v>
      </c>
      <c r="J8" s="283">
        <f t="shared" si="0"/>
        <v>0</v>
      </c>
      <c r="L8" s="266" t="str">
        <f t="shared" si="1"/>
        <v/>
      </c>
    </row>
    <row r="9" spans="2:12">
      <c r="B9" s="284">
        <v>4</v>
      </c>
      <c r="C9" s="285"/>
      <c r="D9" s="286">
        <v>0</v>
      </c>
      <c r="E9" s="286">
        <v>0</v>
      </c>
      <c r="F9" s="286">
        <v>0</v>
      </c>
      <c r="G9" s="287"/>
      <c r="H9" s="287"/>
      <c r="I9" s="282">
        <f t="shared" si="2"/>
        <v>0</v>
      </c>
      <c r="J9" s="288">
        <f t="shared" si="0"/>
        <v>0</v>
      </c>
      <c r="L9" s="266" t="str">
        <f t="shared" si="1"/>
        <v/>
      </c>
    </row>
    <row r="10" spans="2:12">
      <c r="B10" s="279">
        <v>5</v>
      </c>
      <c r="C10" s="280"/>
      <c r="D10" s="245">
        <v>0</v>
      </c>
      <c r="E10" s="245">
        <v>0</v>
      </c>
      <c r="F10" s="245">
        <v>0</v>
      </c>
      <c r="G10" s="281"/>
      <c r="H10" s="281"/>
      <c r="I10" s="282">
        <f t="shared" si="2"/>
        <v>0</v>
      </c>
      <c r="J10" s="283">
        <f t="shared" si="0"/>
        <v>0</v>
      </c>
      <c r="L10" s="266" t="str">
        <f t="shared" si="1"/>
        <v/>
      </c>
    </row>
    <row r="11" spans="2:12">
      <c r="B11" s="284">
        <v>6</v>
      </c>
      <c r="C11" s="285"/>
      <c r="D11" s="286">
        <v>0</v>
      </c>
      <c r="E11" s="286">
        <v>0</v>
      </c>
      <c r="F11" s="286">
        <v>0</v>
      </c>
      <c r="G11" s="287"/>
      <c r="H11" s="287"/>
      <c r="I11" s="282">
        <f t="shared" si="2"/>
        <v>0</v>
      </c>
      <c r="J11" s="288">
        <f t="shared" si="0"/>
        <v>0</v>
      </c>
      <c r="L11" s="266" t="str">
        <f t="shared" si="1"/>
        <v/>
      </c>
    </row>
    <row r="12" spans="2:12">
      <c r="B12" s="279">
        <v>7</v>
      </c>
      <c r="C12" s="280"/>
      <c r="D12" s="245">
        <v>0</v>
      </c>
      <c r="E12" s="245">
        <v>0</v>
      </c>
      <c r="F12" s="245">
        <v>0</v>
      </c>
      <c r="G12" s="281"/>
      <c r="H12" s="281"/>
      <c r="I12" s="282">
        <f t="shared" si="2"/>
        <v>0</v>
      </c>
      <c r="J12" s="283">
        <f t="shared" si="0"/>
        <v>0</v>
      </c>
      <c r="L12" s="266" t="str">
        <f t="shared" si="1"/>
        <v/>
      </c>
    </row>
    <row r="13" spans="2:12">
      <c r="B13" s="284">
        <v>8</v>
      </c>
      <c r="C13" s="285"/>
      <c r="D13" s="286">
        <v>0</v>
      </c>
      <c r="E13" s="286">
        <v>0</v>
      </c>
      <c r="F13" s="286">
        <v>0</v>
      </c>
      <c r="G13" s="287"/>
      <c r="H13" s="287"/>
      <c r="I13" s="282">
        <f t="shared" si="2"/>
        <v>0</v>
      </c>
      <c r="J13" s="288">
        <f t="shared" si="0"/>
        <v>0</v>
      </c>
      <c r="L13" s="266" t="str">
        <f t="shared" si="1"/>
        <v/>
      </c>
    </row>
    <row r="14" spans="2:12">
      <c r="B14" s="279">
        <v>9</v>
      </c>
      <c r="C14" s="280"/>
      <c r="D14" s="245">
        <v>0</v>
      </c>
      <c r="E14" s="245">
        <v>0</v>
      </c>
      <c r="F14" s="245">
        <v>0</v>
      </c>
      <c r="G14" s="281"/>
      <c r="H14" s="281"/>
      <c r="I14" s="282">
        <f t="shared" si="2"/>
        <v>0</v>
      </c>
      <c r="J14" s="283">
        <f t="shared" si="0"/>
        <v>0</v>
      </c>
      <c r="L14" s="266" t="str">
        <f t="shared" si="1"/>
        <v/>
      </c>
    </row>
    <row r="15" spans="2:12">
      <c r="B15" s="284">
        <v>10</v>
      </c>
      <c r="C15" s="285"/>
      <c r="D15" s="286">
        <v>0</v>
      </c>
      <c r="E15" s="286">
        <v>0</v>
      </c>
      <c r="F15" s="286">
        <v>0</v>
      </c>
      <c r="G15" s="287"/>
      <c r="H15" s="287"/>
      <c r="I15" s="282">
        <f t="shared" si="2"/>
        <v>0</v>
      </c>
      <c r="J15" s="288">
        <f t="shared" si="0"/>
        <v>0</v>
      </c>
      <c r="L15" s="266" t="str">
        <f t="shared" si="1"/>
        <v/>
      </c>
    </row>
    <row r="16" spans="2:12">
      <c r="B16" s="279">
        <v>11</v>
      </c>
      <c r="C16" s="280"/>
      <c r="D16" s="245">
        <v>0</v>
      </c>
      <c r="E16" s="245">
        <v>0</v>
      </c>
      <c r="F16" s="245">
        <v>0</v>
      </c>
      <c r="G16" s="281"/>
      <c r="H16" s="281"/>
      <c r="I16" s="282">
        <f t="shared" si="2"/>
        <v>0</v>
      </c>
      <c r="J16" s="283">
        <f t="shared" si="0"/>
        <v>0</v>
      </c>
      <c r="L16" s="266" t="str">
        <f t="shared" si="1"/>
        <v/>
      </c>
    </row>
    <row r="17" spans="2:16">
      <c r="B17" s="284">
        <v>12</v>
      </c>
      <c r="C17" s="285"/>
      <c r="D17" s="286">
        <v>0</v>
      </c>
      <c r="E17" s="286">
        <v>0</v>
      </c>
      <c r="F17" s="286">
        <v>0</v>
      </c>
      <c r="G17" s="287"/>
      <c r="H17" s="287"/>
      <c r="I17" s="282">
        <f t="shared" si="2"/>
        <v>0</v>
      </c>
      <c r="J17" s="288">
        <f t="shared" si="0"/>
        <v>0</v>
      </c>
      <c r="L17" s="266" t="str">
        <f t="shared" si="1"/>
        <v/>
      </c>
    </row>
    <row r="18" spans="2:16">
      <c r="B18" s="279">
        <v>13</v>
      </c>
      <c r="C18" s="280"/>
      <c r="D18" s="245">
        <v>0</v>
      </c>
      <c r="E18" s="245">
        <v>0</v>
      </c>
      <c r="F18" s="245">
        <v>0</v>
      </c>
      <c r="G18" s="281"/>
      <c r="H18" s="281"/>
      <c r="I18" s="282">
        <f t="shared" si="2"/>
        <v>0</v>
      </c>
      <c r="J18" s="283">
        <f t="shared" si="0"/>
        <v>0</v>
      </c>
      <c r="L18" s="266" t="str">
        <f t="shared" si="1"/>
        <v/>
      </c>
    </row>
    <row r="19" spans="2:16">
      <c r="B19" s="284">
        <v>14</v>
      </c>
      <c r="C19" s="285"/>
      <c r="D19" s="286">
        <v>0</v>
      </c>
      <c r="E19" s="286">
        <v>0</v>
      </c>
      <c r="F19" s="286">
        <v>0</v>
      </c>
      <c r="G19" s="287"/>
      <c r="H19" s="287"/>
      <c r="I19" s="282">
        <f t="shared" si="2"/>
        <v>0</v>
      </c>
      <c r="J19" s="288">
        <f t="shared" si="0"/>
        <v>0</v>
      </c>
      <c r="L19" s="266" t="str">
        <f t="shared" si="1"/>
        <v/>
      </c>
    </row>
    <row r="20" spans="2:16">
      <c r="B20" s="279">
        <v>15</v>
      </c>
      <c r="C20" s="280"/>
      <c r="D20" s="245">
        <v>0</v>
      </c>
      <c r="E20" s="245">
        <v>0</v>
      </c>
      <c r="F20" s="245">
        <v>0</v>
      </c>
      <c r="G20" s="281"/>
      <c r="H20" s="281"/>
      <c r="I20" s="282">
        <f t="shared" si="2"/>
        <v>0</v>
      </c>
      <c r="J20" s="283">
        <f t="shared" si="0"/>
        <v>0</v>
      </c>
      <c r="L20" s="266" t="str">
        <f t="shared" si="1"/>
        <v/>
      </c>
    </row>
    <row r="21" spans="2:16">
      <c r="B21" s="284">
        <v>16</v>
      </c>
      <c r="C21" s="285"/>
      <c r="D21" s="286">
        <v>0</v>
      </c>
      <c r="E21" s="286">
        <v>0</v>
      </c>
      <c r="F21" s="286">
        <v>0</v>
      </c>
      <c r="G21" s="287"/>
      <c r="H21" s="287"/>
      <c r="I21" s="282">
        <f t="shared" si="2"/>
        <v>0</v>
      </c>
      <c r="J21" s="288">
        <f t="shared" si="0"/>
        <v>0</v>
      </c>
      <c r="L21" s="266" t="str">
        <f t="shared" si="1"/>
        <v/>
      </c>
    </row>
    <row r="22" spans="2:16">
      <c r="B22" s="279">
        <v>17</v>
      </c>
      <c r="C22" s="280"/>
      <c r="D22" s="245">
        <v>0</v>
      </c>
      <c r="E22" s="245">
        <v>0</v>
      </c>
      <c r="F22" s="245">
        <v>0</v>
      </c>
      <c r="G22" s="281"/>
      <c r="H22" s="281"/>
      <c r="I22" s="282">
        <f t="shared" si="2"/>
        <v>0</v>
      </c>
      <c r="J22" s="283">
        <f t="shared" si="0"/>
        <v>0</v>
      </c>
      <c r="L22" s="266" t="str">
        <f t="shared" si="1"/>
        <v/>
      </c>
    </row>
    <row r="23" spans="2:16">
      <c r="B23" s="284">
        <v>18</v>
      </c>
      <c r="C23" s="285"/>
      <c r="D23" s="286">
        <v>0</v>
      </c>
      <c r="E23" s="286">
        <v>0</v>
      </c>
      <c r="F23" s="286">
        <v>0</v>
      </c>
      <c r="G23" s="287"/>
      <c r="H23" s="287"/>
      <c r="I23" s="282">
        <f t="shared" si="2"/>
        <v>0</v>
      </c>
      <c r="J23" s="288">
        <f t="shared" si="0"/>
        <v>0</v>
      </c>
      <c r="L23" s="266" t="str">
        <f t="shared" si="1"/>
        <v/>
      </c>
    </row>
    <row r="24" spans="2:16">
      <c r="B24" s="279">
        <v>19</v>
      </c>
      <c r="C24" s="280"/>
      <c r="D24" s="245">
        <v>0</v>
      </c>
      <c r="E24" s="245">
        <v>0</v>
      </c>
      <c r="F24" s="245">
        <v>0</v>
      </c>
      <c r="G24" s="281"/>
      <c r="H24" s="281"/>
      <c r="I24" s="282">
        <f t="shared" si="2"/>
        <v>0</v>
      </c>
      <c r="J24" s="283">
        <f t="shared" si="0"/>
        <v>0</v>
      </c>
      <c r="L24" s="266" t="str">
        <f t="shared" si="1"/>
        <v/>
      </c>
    </row>
    <row r="25" spans="2:16">
      <c r="B25" s="284">
        <v>20</v>
      </c>
      <c r="C25" s="285"/>
      <c r="D25" s="286">
        <v>0</v>
      </c>
      <c r="E25" s="286">
        <v>0</v>
      </c>
      <c r="F25" s="286">
        <v>0</v>
      </c>
      <c r="G25" s="287"/>
      <c r="H25" s="287"/>
      <c r="I25" s="282">
        <f t="shared" si="2"/>
        <v>0</v>
      </c>
      <c r="J25" s="288">
        <f t="shared" si="0"/>
        <v>0</v>
      </c>
      <c r="L25" s="266" t="str">
        <f t="shared" si="1"/>
        <v/>
      </c>
    </row>
    <row r="26" spans="2:16">
      <c r="B26" s="279">
        <v>21</v>
      </c>
      <c r="C26" s="280"/>
      <c r="D26" s="245">
        <v>0</v>
      </c>
      <c r="E26" s="245">
        <v>0</v>
      </c>
      <c r="F26" s="245">
        <v>0</v>
      </c>
      <c r="G26" s="281"/>
      <c r="H26" s="281"/>
      <c r="I26" s="282">
        <f t="shared" si="2"/>
        <v>0</v>
      </c>
      <c r="J26" s="283">
        <f t="shared" si="0"/>
        <v>0</v>
      </c>
      <c r="L26" s="266" t="str">
        <f t="shared" si="1"/>
        <v/>
      </c>
    </row>
    <row r="27" spans="2:16">
      <c r="B27" s="284">
        <v>22</v>
      </c>
      <c r="C27" s="285"/>
      <c r="D27" s="286">
        <v>0</v>
      </c>
      <c r="E27" s="286">
        <v>0</v>
      </c>
      <c r="F27" s="286">
        <v>0</v>
      </c>
      <c r="G27" s="287"/>
      <c r="H27" s="287"/>
      <c r="I27" s="282">
        <f t="shared" si="2"/>
        <v>0</v>
      </c>
      <c r="J27" s="288">
        <f t="shared" si="0"/>
        <v>0</v>
      </c>
      <c r="L27" s="266" t="str">
        <f t="shared" si="1"/>
        <v/>
      </c>
    </row>
    <row r="28" spans="2:16">
      <c r="B28" s="279">
        <v>23</v>
      </c>
      <c r="C28" s="280"/>
      <c r="D28" s="245">
        <v>0</v>
      </c>
      <c r="E28" s="245">
        <v>0</v>
      </c>
      <c r="F28" s="245">
        <v>0</v>
      </c>
      <c r="G28" s="281"/>
      <c r="H28" s="281"/>
      <c r="I28" s="282">
        <f t="shared" si="2"/>
        <v>0</v>
      </c>
      <c r="J28" s="283">
        <f t="shared" si="0"/>
        <v>0</v>
      </c>
      <c r="L28" s="266" t="str">
        <f t="shared" si="1"/>
        <v/>
      </c>
    </row>
    <row r="29" spans="2:16">
      <c r="B29" s="284">
        <v>24</v>
      </c>
      <c r="C29" s="285"/>
      <c r="D29" s="286">
        <v>0</v>
      </c>
      <c r="E29" s="286">
        <v>0</v>
      </c>
      <c r="F29" s="286">
        <v>0</v>
      </c>
      <c r="G29" s="287"/>
      <c r="H29" s="287"/>
      <c r="I29" s="282">
        <f t="shared" si="2"/>
        <v>0</v>
      </c>
      <c r="J29" s="288">
        <f t="shared" si="0"/>
        <v>0</v>
      </c>
      <c r="L29" s="266" t="str">
        <f t="shared" si="1"/>
        <v/>
      </c>
    </row>
    <row r="30" spans="2:16">
      <c r="B30" s="279">
        <v>25</v>
      </c>
      <c r="C30" s="280"/>
      <c r="D30" s="245">
        <v>0</v>
      </c>
      <c r="E30" s="245">
        <v>0</v>
      </c>
      <c r="F30" s="245">
        <v>0</v>
      </c>
      <c r="G30" s="281"/>
      <c r="H30" s="281"/>
      <c r="I30" s="282">
        <f t="shared" si="2"/>
        <v>0</v>
      </c>
      <c r="J30" s="283">
        <f t="shared" si="0"/>
        <v>0</v>
      </c>
      <c r="L30" s="266" t="str">
        <f t="shared" si="1"/>
        <v/>
      </c>
    </row>
    <row r="31" spans="2:16">
      <c r="B31" s="284">
        <v>26</v>
      </c>
      <c r="C31" s="285"/>
      <c r="D31" s="286">
        <v>0</v>
      </c>
      <c r="E31" s="286">
        <v>0</v>
      </c>
      <c r="F31" s="286">
        <v>0</v>
      </c>
      <c r="G31" s="287"/>
      <c r="H31" s="287"/>
      <c r="I31" s="282">
        <f t="shared" si="2"/>
        <v>0</v>
      </c>
      <c r="J31" s="288">
        <f t="shared" si="0"/>
        <v>0</v>
      </c>
      <c r="L31" s="266" t="str">
        <f t="shared" si="1"/>
        <v/>
      </c>
      <c r="P31" s="289"/>
    </row>
    <row r="32" spans="2:16">
      <c r="B32" s="279">
        <v>27</v>
      </c>
      <c r="C32" s="280"/>
      <c r="D32" s="245">
        <v>0</v>
      </c>
      <c r="E32" s="245">
        <v>0</v>
      </c>
      <c r="F32" s="245">
        <v>0</v>
      </c>
      <c r="G32" s="281"/>
      <c r="H32" s="281"/>
      <c r="I32" s="282">
        <f t="shared" si="2"/>
        <v>0</v>
      </c>
      <c r="J32" s="283">
        <f t="shared" si="0"/>
        <v>0</v>
      </c>
      <c r="L32" s="266" t="str">
        <f t="shared" si="1"/>
        <v/>
      </c>
      <c r="P32" s="289"/>
    </row>
    <row r="33" spans="2:16">
      <c r="B33" s="284">
        <v>28</v>
      </c>
      <c r="C33" s="285"/>
      <c r="D33" s="286">
        <v>0</v>
      </c>
      <c r="E33" s="286">
        <v>0</v>
      </c>
      <c r="F33" s="286">
        <v>0</v>
      </c>
      <c r="G33" s="287"/>
      <c r="H33" s="287"/>
      <c r="I33" s="282">
        <f t="shared" si="2"/>
        <v>0</v>
      </c>
      <c r="J33" s="288">
        <f t="shared" si="0"/>
        <v>0</v>
      </c>
      <c r="L33" s="266" t="str">
        <f t="shared" si="1"/>
        <v/>
      </c>
      <c r="P33" s="289"/>
    </row>
    <row r="34" spans="2:16">
      <c r="B34" s="279">
        <v>29</v>
      </c>
      <c r="C34" s="280"/>
      <c r="D34" s="245">
        <v>0</v>
      </c>
      <c r="E34" s="245">
        <v>0</v>
      </c>
      <c r="F34" s="245">
        <v>0</v>
      </c>
      <c r="G34" s="281"/>
      <c r="H34" s="281"/>
      <c r="I34" s="282">
        <f t="shared" si="2"/>
        <v>0</v>
      </c>
      <c r="J34" s="283">
        <f t="shared" si="0"/>
        <v>0</v>
      </c>
      <c r="L34" s="266" t="str">
        <f t="shared" si="1"/>
        <v/>
      </c>
      <c r="P34" s="289"/>
    </row>
    <row r="35" spans="2:16">
      <c r="B35" s="284">
        <v>30</v>
      </c>
      <c r="C35" s="285"/>
      <c r="D35" s="286">
        <v>0</v>
      </c>
      <c r="E35" s="286">
        <v>0</v>
      </c>
      <c r="F35" s="286">
        <v>0</v>
      </c>
      <c r="G35" s="287"/>
      <c r="H35" s="287"/>
      <c r="I35" s="282">
        <f t="shared" si="2"/>
        <v>0</v>
      </c>
      <c r="J35" s="288">
        <f t="shared" si="0"/>
        <v>0</v>
      </c>
      <c r="L35" s="266" t="str">
        <f t="shared" si="1"/>
        <v/>
      </c>
      <c r="P35" s="289"/>
    </row>
    <row r="36" spans="2:16">
      <c r="B36" s="279">
        <v>31</v>
      </c>
      <c r="C36" s="280"/>
      <c r="D36" s="245">
        <v>0</v>
      </c>
      <c r="E36" s="245">
        <v>0</v>
      </c>
      <c r="F36" s="245">
        <v>0</v>
      </c>
      <c r="G36" s="281"/>
      <c r="H36" s="281"/>
      <c r="I36" s="282">
        <f t="shared" si="2"/>
        <v>0</v>
      </c>
      <c r="J36" s="283">
        <f t="shared" si="0"/>
        <v>0</v>
      </c>
      <c r="L36" s="266" t="str">
        <f t="shared" si="1"/>
        <v/>
      </c>
      <c r="P36" s="289"/>
    </row>
    <row r="37" spans="2:16">
      <c r="B37" s="284">
        <v>32</v>
      </c>
      <c r="C37" s="285"/>
      <c r="D37" s="286">
        <v>0</v>
      </c>
      <c r="E37" s="286">
        <v>0</v>
      </c>
      <c r="F37" s="286">
        <v>0</v>
      </c>
      <c r="G37" s="287"/>
      <c r="H37" s="287"/>
      <c r="I37" s="282">
        <f t="shared" si="2"/>
        <v>0</v>
      </c>
      <c r="J37" s="288">
        <f t="shared" si="0"/>
        <v>0</v>
      </c>
      <c r="L37" s="266" t="str">
        <f t="shared" si="1"/>
        <v/>
      </c>
    </row>
    <row r="38" spans="2:16">
      <c r="B38" s="279">
        <v>33</v>
      </c>
      <c r="C38" s="280"/>
      <c r="D38" s="245">
        <v>0</v>
      </c>
      <c r="E38" s="245">
        <v>0</v>
      </c>
      <c r="F38" s="245">
        <v>0</v>
      </c>
      <c r="G38" s="281"/>
      <c r="H38" s="281"/>
      <c r="I38" s="282">
        <f t="shared" si="2"/>
        <v>0</v>
      </c>
      <c r="J38" s="283">
        <f t="shared" si="0"/>
        <v>0</v>
      </c>
      <c r="L38" s="266" t="str">
        <f t="shared" si="1"/>
        <v/>
      </c>
    </row>
    <row r="39" spans="2:16">
      <c r="B39" s="284">
        <v>34</v>
      </c>
      <c r="C39" s="285"/>
      <c r="D39" s="286">
        <v>0</v>
      </c>
      <c r="E39" s="286">
        <v>0</v>
      </c>
      <c r="F39" s="286">
        <v>0</v>
      </c>
      <c r="G39" s="287"/>
      <c r="H39" s="287"/>
      <c r="I39" s="282">
        <f t="shared" si="2"/>
        <v>0</v>
      </c>
      <c r="J39" s="288">
        <f t="shared" si="0"/>
        <v>0</v>
      </c>
      <c r="L39" s="266" t="str">
        <f t="shared" si="1"/>
        <v/>
      </c>
    </row>
    <row r="40" spans="2:16">
      <c r="B40" s="279">
        <v>35</v>
      </c>
      <c r="C40" s="280"/>
      <c r="D40" s="245">
        <v>0</v>
      </c>
      <c r="E40" s="245">
        <v>0</v>
      </c>
      <c r="F40" s="245">
        <v>0</v>
      </c>
      <c r="G40" s="281"/>
      <c r="H40" s="281"/>
      <c r="I40" s="282">
        <f t="shared" si="2"/>
        <v>0</v>
      </c>
      <c r="J40" s="283">
        <f t="shared" si="0"/>
        <v>0</v>
      </c>
      <c r="L40" s="266" t="str">
        <f t="shared" si="1"/>
        <v/>
      </c>
    </row>
    <row r="41" spans="2:16">
      <c r="B41" s="284">
        <v>36</v>
      </c>
      <c r="C41" s="285"/>
      <c r="D41" s="286">
        <v>0</v>
      </c>
      <c r="E41" s="286">
        <v>0</v>
      </c>
      <c r="F41" s="286">
        <v>0</v>
      </c>
      <c r="G41" s="287"/>
      <c r="H41" s="287"/>
      <c r="I41" s="282">
        <f t="shared" si="2"/>
        <v>0</v>
      </c>
      <c r="J41" s="288">
        <f t="shared" si="0"/>
        <v>0</v>
      </c>
      <c r="L41" s="266" t="str">
        <f t="shared" si="1"/>
        <v/>
      </c>
    </row>
    <row r="42" spans="2:16">
      <c r="B42" s="279">
        <v>37</v>
      </c>
      <c r="C42" s="280"/>
      <c r="D42" s="245">
        <v>0</v>
      </c>
      <c r="E42" s="245">
        <v>0</v>
      </c>
      <c r="F42" s="245">
        <v>0</v>
      </c>
      <c r="G42" s="281"/>
      <c r="H42" s="281"/>
      <c r="I42" s="282">
        <f t="shared" si="2"/>
        <v>0</v>
      </c>
      <c r="J42" s="283">
        <f t="shared" si="0"/>
        <v>0</v>
      </c>
      <c r="L42" s="266" t="str">
        <f t="shared" si="1"/>
        <v/>
      </c>
    </row>
    <row r="43" spans="2:16">
      <c r="B43" s="284">
        <v>38</v>
      </c>
      <c r="C43" s="285"/>
      <c r="D43" s="286">
        <v>0</v>
      </c>
      <c r="E43" s="286">
        <v>0</v>
      </c>
      <c r="F43" s="286">
        <v>0</v>
      </c>
      <c r="G43" s="287"/>
      <c r="H43" s="287"/>
      <c r="I43" s="282">
        <f t="shared" si="2"/>
        <v>0</v>
      </c>
      <c r="J43" s="288">
        <f t="shared" si="0"/>
        <v>0</v>
      </c>
      <c r="L43" s="266" t="str">
        <f t="shared" si="1"/>
        <v/>
      </c>
    </row>
    <row r="44" spans="2:16">
      <c r="B44" s="279">
        <v>39</v>
      </c>
      <c r="C44" s="280"/>
      <c r="D44" s="245">
        <v>0</v>
      </c>
      <c r="E44" s="245">
        <v>0</v>
      </c>
      <c r="F44" s="245">
        <v>0</v>
      </c>
      <c r="G44" s="281"/>
      <c r="H44" s="281"/>
      <c r="I44" s="282">
        <f t="shared" si="2"/>
        <v>0</v>
      </c>
      <c r="J44" s="283">
        <f t="shared" si="0"/>
        <v>0</v>
      </c>
      <c r="L44" s="266" t="str">
        <f t="shared" si="1"/>
        <v/>
      </c>
    </row>
    <row r="45" spans="2:16">
      <c r="B45" s="284">
        <v>40</v>
      </c>
      <c r="C45" s="285"/>
      <c r="D45" s="286">
        <v>0</v>
      </c>
      <c r="E45" s="286">
        <v>0</v>
      </c>
      <c r="F45" s="286">
        <v>0</v>
      </c>
      <c r="G45" s="287"/>
      <c r="H45" s="287"/>
      <c r="I45" s="282">
        <f t="shared" si="2"/>
        <v>0</v>
      </c>
      <c r="J45" s="288">
        <f t="shared" si="0"/>
        <v>0</v>
      </c>
      <c r="L45" s="266" t="str">
        <f t="shared" si="1"/>
        <v/>
      </c>
    </row>
    <row r="46" spans="2:16">
      <c r="B46" s="279">
        <v>41</v>
      </c>
      <c r="C46" s="280"/>
      <c r="D46" s="245">
        <v>0</v>
      </c>
      <c r="E46" s="245">
        <v>0</v>
      </c>
      <c r="F46" s="245">
        <v>0</v>
      </c>
      <c r="G46" s="281"/>
      <c r="H46" s="281"/>
      <c r="I46" s="282">
        <f t="shared" si="2"/>
        <v>0</v>
      </c>
      <c r="J46" s="283">
        <f t="shared" si="0"/>
        <v>0</v>
      </c>
      <c r="L46" s="266" t="str">
        <f t="shared" si="1"/>
        <v/>
      </c>
    </row>
    <row r="47" spans="2:16">
      <c r="B47" s="284">
        <v>42</v>
      </c>
      <c r="C47" s="285"/>
      <c r="D47" s="286">
        <v>0</v>
      </c>
      <c r="E47" s="286">
        <v>0</v>
      </c>
      <c r="F47" s="286">
        <v>0</v>
      </c>
      <c r="G47" s="287"/>
      <c r="H47" s="287"/>
      <c r="I47" s="282">
        <f t="shared" si="2"/>
        <v>0</v>
      </c>
      <c r="J47" s="288">
        <f t="shared" si="0"/>
        <v>0</v>
      </c>
      <c r="L47" s="266" t="str">
        <f t="shared" si="1"/>
        <v/>
      </c>
    </row>
    <row r="48" spans="2:16">
      <c r="B48" s="279">
        <v>43</v>
      </c>
      <c r="C48" s="280"/>
      <c r="D48" s="245">
        <v>0</v>
      </c>
      <c r="E48" s="245">
        <v>0</v>
      </c>
      <c r="F48" s="245">
        <v>0</v>
      </c>
      <c r="G48" s="281"/>
      <c r="H48" s="281"/>
      <c r="I48" s="282">
        <f t="shared" si="2"/>
        <v>0</v>
      </c>
      <c r="J48" s="283">
        <f t="shared" si="0"/>
        <v>0</v>
      </c>
      <c r="L48" s="266" t="str">
        <f t="shared" si="1"/>
        <v/>
      </c>
    </row>
    <row r="49" spans="2:12">
      <c r="B49" s="284">
        <v>44</v>
      </c>
      <c r="C49" s="285"/>
      <c r="D49" s="286">
        <v>0</v>
      </c>
      <c r="E49" s="286">
        <v>0</v>
      </c>
      <c r="F49" s="286">
        <v>0</v>
      </c>
      <c r="G49" s="287"/>
      <c r="H49" s="287"/>
      <c r="I49" s="282">
        <f t="shared" si="2"/>
        <v>0</v>
      </c>
      <c r="J49" s="288">
        <f t="shared" si="0"/>
        <v>0</v>
      </c>
      <c r="L49" s="266" t="str">
        <f t="shared" si="1"/>
        <v/>
      </c>
    </row>
    <row r="50" spans="2:12">
      <c r="B50" s="279">
        <v>45</v>
      </c>
      <c r="C50" s="280"/>
      <c r="D50" s="245">
        <v>0</v>
      </c>
      <c r="E50" s="245">
        <v>0</v>
      </c>
      <c r="F50" s="245">
        <v>0</v>
      </c>
      <c r="G50" s="281"/>
      <c r="H50" s="281"/>
      <c r="I50" s="282">
        <f t="shared" si="2"/>
        <v>0</v>
      </c>
      <c r="J50" s="283">
        <f t="shared" si="0"/>
        <v>0</v>
      </c>
      <c r="L50" s="266" t="str">
        <f t="shared" si="1"/>
        <v/>
      </c>
    </row>
    <row r="51" spans="2:12">
      <c r="B51" s="284">
        <v>46</v>
      </c>
      <c r="C51" s="285"/>
      <c r="D51" s="286">
        <v>0</v>
      </c>
      <c r="E51" s="286">
        <v>0</v>
      </c>
      <c r="F51" s="286">
        <v>0</v>
      </c>
      <c r="G51" s="287"/>
      <c r="H51" s="287"/>
      <c r="I51" s="282">
        <f t="shared" si="2"/>
        <v>0</v>
      </c>
      <c r="J51" s="288">
        <f t="shared" si="0"/>
        <v>0</v>
      </c>
      <c r="L51" s="266" t="str">
        <f t="shared" si="1"/>
        <v/>
      </c>
    </row>
    <row r="52" spans="2:12">
      <c r="B52" s="279">
        <v>47</v>
      </c>
      <c r="C52" s="280"/>
      <c r="D52" s="245">
        <v>0</v>
      </c>
      <c r="E52" s="245">
        <v>0</v>
      </c>
      <c r="F52" s="245">
        <v>0</v>
      </c>
      <c r="G52" s="281"/>
      <c r="H52" s="281"/>
      <c r="I52" s="282">
        <f t="shared" si="2"/>
        <v>0</v>
      </c>
      <c r="J52" s="283">
        <f t="shared" si="0"/>
        <v>0</v>
      </c>
      <c r="L52" s="266" t="str">
        <f t="shared" si="1"/>
        <v/>
      </c>
    </row>
    <row r="53" spans="2:12">
      <c r="B53" s="284">
        <v>48</v>
      </c>
      <c r="C53" s="285"/>
      <c r="D53" s="286">
        <v>0</v>
      </c>
      <c r="E53" s="286">
        <v>0</v>
      </c>
      <c r="F53" s="286">
        <v>0</v>
      </c>
      <c r="G53" s="287"/>
      <c r="H53" s="287"/>
      <c r="I53" s="282">
        <f t="shared" si="2"/>
        <v>0</v>
      </c>
      <c r="J53" s="288">
        <f t="shared" si="0"/>
        <v>0</v>
      </c>
      <c r="L53" s="266" t="str">
        <f t="shared" si="1"/>
        <v/>
      </c>
    </row>
    <row r="54" spans="2:12">
      <c r="B54" s="279">
        <v>49</v>
      </c>
      <c r="C54" s="280"/>
      <c r="D54" s="245">
        <v>0</v>
      </c>
      <c r="E54" s="245">
        <v>0</v>
      </c>
      <c r="F54" s="245">
        <v>0</v>
      </c>
      <c r="G54" s="281"/>
      <c r="H54" s="281"/>
      <c r="I54" s="282">
        <f t="shared" si="2"/>
        <v>0</v>
      </c>
      <c r="J54" s="283">
        <f t="shared" si="0"/>
        <v>0</v>
      </c>
      <c r="L54" s="266" t="str">
        <f t="shared" si="1"/>
        <v/>
      </c>
    </row>
    <row r="55" spans="2:12">
      <c r="B55" s="284">
        <v>50</v>
      </c>
      <c r="C55" s="285"/>
      <c r="D55" s="286">
        <v>0</v>
      </c>
      <c r="E55" s="286">
        <v>0</v>
      </c>
      <c r="F55" s="286">
        <v>0</v>
      </c>
      <c r="G55" s="287"/>
      <c r="H55" s="287"/>
      <c r="I55" s="282">
        <f t="shared" si="2"/>
        <v>0</v>
      </c>
      <c r="J55" s="288">
        <f t="shared" si="0"/>
        <v>0</v>
      </c>
      <c r="L55" s="266" t="str">
        <f t="shared" si="1"/>
        <v/>
      </c>
    </row>
    <row r="56" spans="2:12" ht="15" thickBot="1">
      <c r="B56" s="290"/>
      <c r="C56" s="291"/>
      <c r="D56" s="291"/>
      <c r="E56" s="292">
        <f>SUM(E6:E55)</f>
        <v>0</v>
      </c>
      <c r="F56" s="292"/>
      <c r="G56" s="291"/>
      <c r="H56" s="291"/>
      <c r="I56" s="293">
        <f>SUM(I6:I55)</f>
        <v>0</v>
      </c>
      <c r="J56" s="294">
        <f>SUM(J6:J55)</f>
        <v>0</v>
      </c>
    </row>
    <row r="57" spans="2:12" ht="15" thickTop="1">
      <c r="B57" s="270"/>
      <c r="C57" s="235"/>
      <c r="D57" s="235"/>
      <c r="E57" s="235"/>
      <c r="F57" s="235"/>
      <c r="G57" s="235"/>
      <c r="H57" s="235"/>
      <c r="I57" s="235"/>
      <c r="J57" s="271"/>
    </row>
    <row r="58" spans="2:12">
      <c r="B58" s="295" t="s">
        <v>358</v>
      </c>
      <c r="C58" s="235"/>
      <c r="D58" s="235"/>
      <c r="E58" s="235"/>
      <c r="F58" s="235"/>
      <c r="G58" s="235"/>
      <c r="H58" s="235"/>
      <c r="I58" s="235"/>
      <c r="J58" s="296" t="str">
        <f>IF(J56+I56=E56,"","ERROR: Sums Do Not Equal")</f>
        <v/>
      </c>
    </row>
    <row r="59" spans="2:12" ht="6.75" customHeight="1">
      <c r="B59" s="297"/>
      <c r="C59" s="256"/>
      <c r="D59" s="256"/>
      <c r="E59" s="256"/>
      <c r="F59" s="256"/>
      <c r="G59" s="256"/>
      <c r="H59" s="256"/>
      <c r="I59" s="256"/>
      <c r="J59" s="298"/>
    </row>
    <row r="60" spans="2:12" ht="4.5" customHeight="1"/>
    <row r="124" spans="3:3">
      <c r="C124" s="299">
        <v>0</v>
      </c>
    </row>
    <row r="125" spans="3:3">
      <c r="C125" s="300">
        <v>1</v>
      </c>
    </row>
    <row r="126" spans="3:3">
      <c r="C126" s="300">
        <v>2</v>
      </c>
    </row>
    <row r="127" spans="3:3">
      <c r="C127" s="300">
        <v>3</v>
      </c>
    </row>
    <row r="128" spans="3:3">
      <c r="C128" s="300">
        <v>4</v>
      </c>
    </row>
    <row r="129" spans="3:3">
      <c r="C129" s="300">
        <v>5</v>
      </c>
    </row>
    <row r="130" spans="3:3">
      <c r="C130" s="300">
        <v>6</v>
      </c>
    </row>
    <row r="131" spans="3:3">
      <c r="C131" s="300">
        <v>7</v>
      </c>
    </row>
    <row r="132" spans="3:3">
      <c r="C132" s="300">
        <v>8</v>
      </c>
    </row>
    <row r="133" spans="3:3">
      <c r="C133" s="300">
        <v>9</v>
      </c>
    </row>
    <row r="134" spans="3:3">
      <c r="C134" s="300">
        <v>10</v>
      </c>
    </row>
    <row r="135" spans="3:3">
      <c r="C135" s="300">
        <v>11</v>
      </c>
    </row>
    <row r="136" spans="3:3">
      <c r="C136" s="300">
        <v>12</v>
      </c>
    </row>
    <row r="137" spans="3:3">
      <c r="C137" s="300">
        <v>13</v>
      </c>
    </row>
    <row r="138" spans="3:3">
      <c r="C138" s="300">
        <v>14</v>
      </c>
    </row>
    <row r="139" spans="3:3">
      <c r="C139" s="300">
        <v>15</v>
      </c>
    </row>
    <row r="140" spans="3:3">
      <c r="C140" s="300">
        <v>16</v>
      </c>
    </row>
    <row r="141" spans="3:3">
      <c r="C141" s="300">
        <v>17</v>
      </c>
    </row>
    <row r="142" spans="3:3">
      <c r="C142" s="300">
        <v>18</v>
      </c>
    </row>
    <row r="143" spans="3:3">
      <c r="C143" s="300">
        <v>19</v>
      </c>
    </row>
    <row r="144" spans="3:3">
      <c r="C144" s="300">
        <v>20</v>
      </c>
    </row>
    <row r="145" spans="3:3">
      <c r="C145" s="300"/>
    </row>
    <row r="146" spans="3:3">
      <c r="C146" s="300"/>
    </row>
    <row r="147" spans="3:3">
      <c r="C147" s="300"/>
    </row>
    <row r="148" spans="3:3">
      <c r="C148" s="300"/>
    </row>
    <row r="149" spans="3:3">
      <c r="C149" s="300"/>
    </row>
  </sheetData>
  <sheetProtection sheet="1" objects="1" scenarios="1"/>
  <mergeCells count="3">
    <mergeCell ref="C4:E4"/>
    <mergeCell ref="F4:F5"/>
    <mergeCell ref="G4:H4"/>
  </mergeCells>
  <dataValidations count="1">
    <dataValidation type="list" allowBlank="1" showInputMessage="1" showErrorMessage="1" sqref="G6:H55" xr:uid="{F4333A16-59FC-4DDD-93D5-D2FDAE78685B}">
      <formula1>$C$123:$C$144</formula1>
    </dataValidation>
  </dataValidations>
  <pageMargins left="0.7" right="0.7" top="0.75" bottom="0.75" header="0.3" footer="0.3"/>
  <pageSetup scale="57"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E89DA-AE3E-45C2-BD98-1E0E01E98B1F}">
  <dimension ref="B1:I22"/>
  <sheetViews>
    <sheetView zoomScaleNormal="100" workbookViewId="0">
      <selection activeCell="B4" sqref="B4"/>
    </sheetView>
  </sheetViews>
  <sheetFormatPr defaultColWidth="9.140625" defaultRowHeight="14.45"/>
  <cols>
    <col min="1" max="1" width="2.42578125" style="301" customWidth="1"/>
    <col min="2" max="2" width="47.140625" style="301" customWidth="1"/>
    <col min="3" max="3" width="0.85546875" style="301" customWidth="1"/>
    <col min="4" max="16384" width="9.140625" style="301"/>
  </cols>
  <sheetData>
    <row r="1" spans="2:9" ht="7.5" customHeight="1" thickBot="1"/>
    <row r="2" spans="2:9">
      <c r="B2" s="302" t="s">
        <v>359</v>
      </c>
      <c r="C2" s="303"/>
    </row>
    <row r="3" spans="2:9" ht="233.25" customHeight="1">
      <c r="B3" s="304" t="s">
        <v>360</v>
      </c>
      <c r="C3" s="303"/>
    </row>
    <row r="4" spans="2:9" ht="7.5" customHeight="1">
      <c r="B4" s="305"/>
      <c r="C4" s="303"/>
      <c r="D4" s="306"/>
      <c r="E4" s="306"/>
      <c r="F4" s="306"/>
      <c r="G4" s="306"/>
      <c r="H4" s="306"/>
      <c r="I4" s="306"/>
    </row>
    <row r="5" spans="2:9">
      <c r="B5" s="512" t="s">
        <v>361</v>
      </c>
      <c r="C5" s="303"/>
      <c r="D5" s="306"/>
      <c r="E5" s="306"/>
      <c r="F5" s="306"/>
      <c r="G5" s="306"/>
      <c r="H5" s="306"/>
      <c r="I5" s="306"/>
    </row>
    <row r="6" spans="2:9" ht="15" thickBot="1">
      <c r="B6" s="513"/>
      <c r="C6" s="303"/>
      <c r="D6" s="306"/>
      <c r="E6" s="306"/>
      <c r="F6" s="306"/>
      <c r="G6" s="306"/>
      <c r="H6" s="306"/>
      <c r="I6" s="306"/>
    </row>
    <row r="7" spans="2:9" ht="5.25" customHeight="1">
      <c r="B7" s="307"/>
      <c r="C7" s="303"/>
      <c r="D7" s="306"/>
      <c r="E7" s="306"/>
      <c r="F7" s="306"/>
      <c r="G7" s="306"/>
      <c r="H7" s="306"/>
      <c r="I7" s="306"/>
    </row>
    <row r="8" spans="2:9">
      <c r="B8" s="308"/>
      <c r="D8" s="306"/>
      <c r="E8" s="306"/>
      <c r="F8" s="306"/>
      <c r="G8" s="306"/>
      <c r="H8" s="306"/>
      <c r="I8" s="306"/>
    </row>
    <row r="9" spans="2:9">
      <c r="B9" s="308"/>
      <c r="D9" s="306"/>
      <c r="E9" s="306"/>
      <c r="F9" s="306"/>
      <c r="G9" s="306"/>
      <c r="H9" s="306"/>
      <c r="I9" s="306"/>
    </row>
    <row r="10" spans="2:9">
      <c r="B10" s="308"/>
      <c r="D10" s="306"/>
      <c r="E10" s="306"/>
      <c r="F10" s="306"/>
      <c r="G10" s="306"/>
      <c r="H10" s="306"/>
      <c r="I10" s="306"/>
    </row>
    <row r="11" spans="2:9">
      <c r="B11" s="308"/>
      <c r="D11" s="306"/>
      <c r="E11" s="306"/>
      <c r="F11" s="306"/>
      <c r="G11" s="306"/>
      <c r="H11" s="306"/>
      <c r="I11" s="306"/>
    </row>
    <row r="12" spans="2:9">
      <c r="B12" s="308"/>
      <c r="D12" s="306"/>
      <c r="E12" s="306"/>
      <c r="F12" s="306"/>
      <c r="G12" s="306"/>
      <c r="H12" s="306"/>
      <c r="I12" s="306"/>
    </row>
    <row r="13" spans="2:9">
      <c r="B13" s="308"/>
      <c r="D13" s="306"/>
      <c r="E13" s="306"/>
      <c r="F13" s="306"/>
      <c r="G13" s="306"/>
      <c r="H13" s="306"/>
      <c r="I13" s="306"/>
    </row>
    <row r="14" spans="2:9">
      <c r="B14" s="308"/>
      <c r="D14" s="306"/>
      <c r="E14" s="306"/>
      <c r="F14" s="306"/>
      <c r="G14" s="306"/>
      <c r="H14" s="306"/>
      <c r="I14" s="306"/>
    </row>
    <row r="15" spans="2:9">
      <c r="B15" s="308"/>
      <c r="D15" s="306"/>
      <c r="E15" s="306"/>
      <c r="F15" s="306"/>
      <c r="G15" s="306"/>
      <c r="H15" s="306"/>
      <c r="I15" s="306"/>
    </row>
    <row r="16" spans="2:9">
      <c r="B16" s="308"/>
      <c r="D16" s="306"/>
      <c r="E16" s="306"/>
      <c r="F16" s="306"/>
      <c r="G16" s="306"/>
      <c r="H16" s="306"/>
      <c r="I16" s="306"/>
    </row>
    <row r="17" spans="2:9">
      <c r="B17" s="308"/>
      <c r="D17" s="306"/>
      <c r="E17" s="306"/>
      <c r="F17" s="306"/>
      <c r="G17" s="306"/>
      <c r="H17" s="306"/>
      <c r="I17" s="306"/>
    </row>
    <row r="18" spans="2:9">
      <c r="B18" s="308"/>
      <c r="D18" s="306"/>
      <c r="E18" s="306"/>
      <c r="F18" s="306"/>
      <c r="G18" s="306"/>
      <c r="H18" s="306"/>
      <c r="I18" s="306"/>
    </row>
    <row r="19" spans="2:9">
      <c r="B19" s="308"/>
      <c r="D19" s="306"/>
      <c r="E19" s="306"/>
      <c r="F19" s="306"/>
      <c r="G19" s="306"/>
      <c r="H19" s="306"/>
      <c r="I19" s="306"/>
    </row>
    <row r="20" spans="2:9">
      <c r="B20" s="308"/>
      <c r="D20" s="306"/>
      <c r="E20" s="306"/>
      <c r="F20" s="306"/>
      <c r="G20" s="306"/>
      <c r="H20" s="306"/>
      <c r="I20" s="306"/>
    </row>
    <row r="21" spans="2:9">
      <c r="B21" s="308"/>
    </row>
    <row r="22" spans="2:9">
      <c r="B22" s="308"/>
    </row>
  </sheetData>
  <sheetProtection sheet="1" objects="1" scenarios="1"/>
  <mergeCells count="1">
    <mergeCell ref="B5:B6"/>
  </mergeCells>
  <hyperlinks>
    <hyperlink ref="B5:B6" r:id="rId1" display="https://www.gpo.gov/fdsys/pkg/CFR-2014-title2-vol1/pdf/CFR-2014-title2-vol1-sec200-68.pdf" xr:uid="{0E34F6C9-DF47-43FB-82F7-85D024353C92}"/>
  </hyperlinks>
  <pageMargins left="0.7" right="0.7" top="0.75" bottom="0.75" header="0.3" footer="0.3"/>
  <pageSetup orientation="portrait"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filterMode="1">
    <pageSetUpPr fitToPage="1"/>
  </sheetPr>
  <dimension ref="A1:G36"/>
  <sheetViews>
    <sheetView zoomScaleNormal="100" zoomScaleSheetLayoutView="100" workbookViewId="0">
      <selection sqref="A1:C1"/>
    </sheetView>
  </sheetViews>
  <sheetFormatPr defaultColWidth="9.140625" defaultRowHeight="14.45"/>
  <cols>
    <col min="1" max="1" width="65.28515625" customWidth="1"/>
    <col min="2" max="4" width="20.140625" customWidth="1"/>
    <col min="5" max="5" width="2.28515625" customWidth="1"/>
    <col min="6" max="6" width="47.140625" style="211" bestFit="1" customWidth="1"/>
  </cols>
  <sheetData>
    <row r="1" spans="1:6" ht="20.25" customHeight="1">
      <c r="A1" s="473" t="s">
        <v>182</v>
      </c>
      <c r="B1" s="473"/>
      <c r="C1" s="473"/>
      <c r="D1">
        <f>+'Section A'!B2</f>
        <v>0</v>
      </c>
      <c r="F1" s="208" t="s">
        <v>362</v>
      </c>
    </row>
    <row r="2" spans="1:6" ht="39" customHeight="1">
      <c r="A2" s="484" t="s">
        <v>363</v>
      </c>
      <c r="B2" s="484"/>
      <c r="C2" s="484"/>
      <c r="D2" s="484"/>
      <c r="E2" s="14"/>
      <c r="F2" s="209"/>
    </row>
    <row r="3" spans="1:6">
      <c r="A3" s="24" t="s">
        <v>364</v>
      </c>
      <c r="B3" s="25" t="s">
        <v>365</v>
      </c>
      <c r="C3" s="26" t="s">
        <v>366</v>
      </c>
      <c r="D3" s="27" t="s">
        <v>367</v>
      </c>
      <c r="F3" s="210"/>
    </row>
    <row r="4" spans="1:6" ht="21.75" customHeight="1">
      <c r="A4" s="18" t="s">
        <v>368</v>
      </c>
      <c r="B4" s="69">
        <f>+Personnel!G136</f>
        <v>0</v>
      </c>
      <c r="C4" s="70">
        <f>+Personnel!G268</f>
        <v>0</v>
      </c>
      <c r="D4" s="70">
        <f>+B4+C4</f>
        <v>0</v>
      </c>
      <c r="E4" s="51"/>
      <c r="F4" s="210"/>
    </row>
    <row r="5" spans="1:6" ht="21.75" customHeight="1">
      <c r="A5" s="18" t="s">
        <v>369</v>
      </c>
      <c r="B5" s="69">
        <f>+'Fringe Benefits'!E135</f>
        <v>0</v>
      </c>
      <c r="C5" s="70">
        <f>+'Fringe Benefits'!E267</f>
        <v>0</v>
      </c>
      <c r="D5" s="70">
        <f t="shared" ref="D5:D29" si="0">+B5+C5</f>
        <v>0</v>
      </c>
      <c r="E5" s="51"/>
      <c r="F5" s="210"/>
    </row>
    <row r="6" spans="1:6" ht="21.75" customHeight="1">
      <c r="A6" s="18" t="s">
        <v>370</v>
      </c>
      <c r="B6" s="69">
        <f>+Travel!G135</f>
        <v>0</v>
      </c>
      <c r="C6" s="70">
        <f>+Travel!G267</f>
        <v>0</v>
      </c>
      <c r="D6" s="70">
        <f t="shared" si="0"/>
        <v>0</v>
      </c>
      <c r="E6" s="51"/>
      <c r="F6" s="210"/>
    </row>
    <row r="7" spans="1:6" ht="21.75" customHeight="1">
      <c r="A7" s="18" t="s">
        <v>371</v>
      </c>
      <c r="B7" s="69">
        <f>+'Equipment '!D135</f>
        <v>0</v>
      </c>
      <c r="C7" s="70">
        <f>+'Equipment '!D267</f>
        <v>0</v>
      </c>
      <c r="D7" s="70">
        <f t="shared" si="0"/>
        <v>0</v>
      </c>
      <c r="E7" s="51"/>
      <c r="F7" s="210"/>
    </row>
    <row r="8" spans="1:6" ht="21.75" customHeight="1">
      <c r="A8" s="18" t="s">
        <v>372</v>
      </c>
      <c r="B8" s="69">
        <f>+Supplies!D134</f>
        <v>0</v>
      </c>
      <c r="C8" s="70">
        <f>+Supplies!D266</f>
        <v>0</v>
      </c>
      <c r="D8" s="70">
        <f t="shared" si="0"/>
        <v>0</v>
      </c>
      <c r="E8" s="51"/>
      <c r="F8" s="210"/>
    </row>
    <row r="9" spans="1:6" ht="21.75" customHeight="1">
      <c r="A9" s="18" t="s">
        <v>373</v>
      </c>
      <c r="B9" s="69">
        <f>+'Contractual Services'!C137</f>
        <v>0</v>
      </c>
      <c r="C9" s="70">
        <f>+'Contractual Services'!C269</f>
        <v>0</v>
      </c>
      <c r="D9" s="70">
        <f t="shared" si="0"/>
        <v>0</v>
      </c>
      <c r="E9" s="51"/>
      <c r="F9" s="210"/>
    </row>
    <row r="10" spans="1:6" ht="21.75" customHeight="1">
      <c r="A10" s="18" t="s">
        <v>374</v>
      </c>
      <c r="B10" s="69">
        <f>+Consultant!G134+Consultant!G407</f>
        <v>0</v>
      </c>
      <c r="C10" s="70">
        <f>+Consultant!G266+Consultant!G539</f>
        <v>0</v>
      </c>
      <c r="D10" s="70">
        <f t="shared" si="0"/>
        <v>0</v>
      </c>
      <c r="E10" s="51"/>
      <c r="F10" s="210"/>
    </row>
    <row r="11" spans="1:6" ht="21.75" hidden="1" customHeight="1">
      <c r="A11" s="18" t="s">
        <v>94</v>
      </c>
      <c r="B11" s="69">
        <f ca="1">+'Construction '!C134</f>
        <v>2167334.0499999998</v>
      </c>
      <c r="C11" s="70">
        <f ca="1">+'Construction '!C266</f>
        <v>1255664.57</v>
      </c>
      <c r="D11" s="70">
        <f t="shared" ca="1" si="0"/>
        <v>3422998.62</v>
      </c>
      <c r="E11" s="51"/>
      <c r="F11" s="210"/>
    </row>
    <row r="12" spans="1:6" ht="21.75" customHeight="1">
      <c r="A12" s="18" t="s">
        <v>375</v>
      </c>
      <c r="B12" s="69">
        <f>+'Occupancy '!F135</f>
        <v>0</v>
      </c>
      <c r="C12" s="70">
        <f>+'Occupancy '!F267</f>
        <v>0</v>
      </c>
      <c r="D12" s="70">
        <f t="shared" si="0"/>
        <v>0</v>
      </c>
      <c r="E12" s="51"/>
      <c r="F12" s="210"/>
    </row>
    <row r="13" spans="1:6" ht="21.75" customHeight="1">
      <c r="A13" s="18" t="s">
        <v>376</v>
      </c>
      <c r="B13" s="69">
        <f>+'R &amp; D '!C134</f>
        <v>0</v>
      </c>
      <c r="C13" s="70">
        <f>+'R &amp; D '!C266</f>
        <v>0</v>
      </c>
      <c r="D13" s="70">
        <f t="shared" si="0"/>
        <v>0</v>
      </c>
      <c r="E13" s="51"/>
      <c r="F13" s="210"/>
    </row>
    <row r="14" spans="1:6" ht="21.75" customHeight="1">
      <c r="A14" s="18" t="s">
        <v>377</v>
      </c>
      <c r="B14" s="69">
        <f>+'Telecommunications '!F135</f>
        <v>0</v>
      </c>
      <c r="C14" s="70">
        <f>+'Telecommunications '!F267</f>
        <v>0</v>
      </c>
      <c r="D14" s="70">
        <f t="shared" si="0"/>
        <v>0</v>
      </c>
      <c r="E14" s="52"/>
      <c r="F14" s="210"/>
    </row>
    <row r="15" spans="1:6" ht="21.75" customHeight="1">
      <c r="A15" s="18" t="s">
        <v>378</v>
      </c>
      <c r="B15" s="69">
        <f>+'Training &amp; Education'!F135</f>
        <v>0</v>
      </c>
      <c r="C15" s="70">
        <f>+'Training &amp; Education'!F267</f>
        <v>0</v>
      </c>
      <c r="D15" s="70">
        <f t="shared" si="0"/>
        <v>0</v>
      </c>
      <c r="E15" s="52"/>
      <c r="F15" s="210"/>
    </row>
    <row r="16" spans="1:6" ht="21.75" customHeight="1">
      <c r="A16" s="18" t="s">
        <v>379</v>
      </c>
      <c r="B16" s="69">
        <f>+'Direct Administrative '!G135</f>
        <v>0</v>
      </c>
      <c r="C16" s="70">
        <f>+'Direct Administrative '!G267</f>
        <v>0</v>
      </c>
      <c r="D16" s="70">
        <f t="shared" si="0"/>
        <v>0</v>
      </c>
      <c r="E16" s="52"/>
      <c r="F16" s="210"/>
    </row>
    <row r="17" spans="1:7" ht="21.75" customHeight="1">
      <c r="A17" s="18" t="s">
        <v>380</v>
      </c>
      <c r="B17" s="69">
        <f>+'Miscellaneous (other) Costs '!F135</f>
        <v>0</v>
      </c>
      <c r="C17" s="70">
        <f>+'Miscellaneous (other) Costs '!F267</f>
        <v>0</v>
      </c>
      <c r="D17" s="70">
        <f t="shared" si="0"/>
        <v>0</v>
      </c>
      <c r="E17" s="52"/>
      <c r="F17" s="210"/>
    </row>
    <row r="18" spans="1:7" ht="21.75" customHeight="1">
      <c r="A18" s="18" t="str">
        <f>'Related Instruction'!$A$2 &amp;'Related Instruction'!$B$2</f>
        <v>1510Related Instruction</v>
      </c>
      <c r="B18" s="69">
        <f>+'Related Instruction'!F$136</f>
        <v>0</v>
      </c>
      <c r="C18" s="70">
        <f>+'Related Instruction'!F$268</f>
        <v>0</v>
      </c>
      <c r="D18" s="70">
        <f t="shared" si="0"/>
        <v>0</v>
      </c>
      <c r="E18" s="52"/>
      <c r="F18" s="210"/>
    </row>
    <row r="19" spans="1:7" ht="21.75" customHeight="1">
      <c r="A19" s="18" t="str">
        <f>'Work Based'!$A$2 &amp;'Work Based'!$B$2</f>
        <v>1520Work-Based Training</v>
      </c>
      <c r="B19" s="69">
        <f>+'Work Based'!F$136</f>
        <v>0</v>
      </c>
      <c r="C19" s="70">
        <f>+'Work Based'!F$268</f>
        <v>0</v>
      </c>
      <c r="D19" s="70">
        <f t="shared" si="0"/>
        <v>0</v>
      </c>
      <c r="E19" s="52"/>
      <c r="F19" s="210"/>
    </row>
    <row r="20" spans="1:7" ht="21.75" customHeight="1">
      <c r="A20" s="18" t="str">
        <f>'Supportive Services'!$A$2 &amp;'Supportive Services'!$B$2</f>
        <v>1530Supportive Services</v>
      </c>
      <c r="B20" s="69">
        <f>+'Supportive Services'!F$136</f>
        <v>0</v>
      </c>
      <c r="C20" s="70">
        <f>+'Supportive Services'!F$268</f>
        <v>0</v>
      </c>
      <c r="D20" s="70">
        <f t="shared" si="0"/>
        <v>0</v>
      </c>
      <c r="E20" s="52"/>
      <c r="F20" s="210"/>
    </row>
    <row r="21" spans="1:7" ht="21.75" customHeight="1">
      <c r="A21" s="18" t="str">
        <f>'Employer Incentives'!$A$2 &amp;'Employer Incentives'!$B$2</f>
        <v>1540Employer Incentives</v>
      </c>
      <c r="B21" s="69">
        <f>+'Employer Incentives'!F$136</f>
        <v>0</v>
      </c>
      <c r="C21" s="70">
        <f>+'Employer Incentives'!F$268</f>
        <v>0</v>
      </c>
      <c r="D21" s="70">
        <f t="shared" si="0"/>
        <v>0</v>
      </c>
      <c r="E21" s="52"/>
      <c r="F21" s="210"/>
    </row>
    <row r="22" spans="1:7" ht="21.75" hidden="1" customHeight="1">
      <c r="A22" s="18" t="str">
        <f>'15E'!$A$2 &amp;'15E'!$B$2</f>
        <v>15E.GRANT EXCLUSIVE LINE ITEM</v>
      </c>
      <c r="B22" s="69">
        <f ca="1">+'15E'!F$136</f>
        <v>21809758.109999999</v>
      </c>
      <c r="C22" s="70">
        <f ca="1">+'15E'!F$268</f>
        <v>22885047.149999999</v>
      </c>
      <c r="D22" s="70">
        <f t="shared" ca="1" si="0"/>
        <v>44694805.259999998</v>
      </c>
      <c r="E22" s="52"/>
      <c r="F22" s="210"/>
    </row>
    <row r="23" spans="1:7" ht="21.75" hidden="1" customHeight="1">
      <c r="A23" s="18" t="str">
        <f>'15F'!$A$2 &amp;'15F'!$B$2</f>
        <v>15F.GRANT EXCLUSIVE LINE ITEM</v>
      </c>
      <c r="B23" s="69">
        <f ca="1">+'15F'!F$136</f>
        <v>20110540.109999999</v>
      </c>
      <c r="C23" s="70">
        <f ca="1">+'15F'!F$268</f>
        <v>19714411.93</v>
      </c>
      <c r="D23" s="70">
        <f t="shared" ca="1" si="0"/>
        <v>39824952.039999999</v>
      </c>
      <c r="E23" s="52"/>
      <c r="F23" s="210"/>
    </row>
    <row r="24" spans="1:7" ht="21.75" hidden="1" customHeight="1">
      <c r="A24" s="18" t="str">
        <f>'15G'!$A$2 &amp;'15G'!$B$2</f>
        <v>15G.GRANT EXCLUSIVE LINE ITEM</v>
      </c>
      <c r="B24" s="69">
        <f ca="1">+'15G'!F$136</f>
        <v>20299344.079999998</v>
      </c>
      <c r="C24" s="70">
        <f ca="1">+'15G'!F$268</f>
        <v>17901786.949999999</v>
      </c>
      <c r="D24" s="70">
        <f t="shared" ca="1" si="0"/>
        <v>38201131.030000001</v>
      </c>
      <c r="E24" s="52"/>
      <c r="F24" s="210"/>
    </row>
    <row r="25" spans="1:7" ht="21.75" hidden="1" customHeight="1">
      <c r="A25" s="18" t="str">
        <f>'15H'!$A$2 &amp;'15H'!$B$2</f>
        <v>15H.GRANT EXCLUSIVE LINE ITEM</v>
      </c>
      <c r="B25" s="69">
        <f ca="1">+'15H'!F$136</f>
        <v>20320748.100000001</v>
      </c>
      <c r="C25" s="70">
        <f ca="1">+'15H'!F$268</f>
        <v>8221413.7999999998</v>
      </c>
      <c r="D25" s="70">
        <f t="shared" ca="1" si="0"/>
        <v>28542161.900000002</v>
      </c>
      <c r="E25" s="52"/>
      <c r="F25" s="210"/>
    </row>
    <row r="26" spans="1:7" ht="21.75" hidden="1" customHeight="1">
      <c r="A26" s="18" t="str">
        <f>'15I'!$A$2 &amp;'15I'!$B$2</f>
        <v>15I.GRANT EXCLUSIVE LINE ITEM</v>
      </c>
      <c r="B26" s="69">
        <f ca="1">+'15I'!F$136</f>
        <v>17057926.850000001</v>
      </c>
      <c r="C26" s="70">
        <f ca="1">+'15I'!F$268</f>
        <v>12709324.67</v>
      </c>
      <c r="D26" s="70">
        <f t="shared" ca="1" si="0"/>
        <v>29767251.520000003</v>
      </c>
      <c r="E26" s="52"/>
      <c r="F26" s="210"/>
    </row>
    <row r="27" spans="1:7" ht="21.75" hidden="1" customHeight="1">
      <c r="A27" s="18" t="str">
        <f>'15J'!$A$2 &amp;'15J'!$B$2</f>
        <v>15J.GRANT EXCLUSIVE LINE ITEM</v>
      </c>
      <c r="B27" s="69">
        <f ca="1">+'15J'!F$136</f>
        <v>22114974.780000001</v>
      </c>
      <c r="C27" s="70">
        <f ca="1">+'15J'!F$268</f>
        <v>10638257.85</v>
      </c>
      <c r="D27" s="70">
        <f t="shared" ca="1" si="0"/>
        <v>32753232.630000003</v>
      </c>
      <c r="E27" s="52"/>
      <c r="F27" s="210"/>
    </row>
    <row r="28" spans="1:7" ht="21.75" hidden="1" customHeight="1">
      <c r="A28" s="18" t="str">
        <f>'15K'!$A$2 &amp;'15K'!$B$2</f>
        <v>15K.GRANT EXCLUSIVE LINE ITEM</v>
      </c>
      <c r="B28" s="69">
        <f ca="1">+'15K'!F$136</f>
        <v>13736306.58</v>
      </c>
      <c r="C28" s="70">
        <f ca="1">+'15K'!F$268</f>
        <v>15931180.65</v>
      </c>
      <c r="D28" s="70">
        <f t="shared" ca="1" si="0"/>
        <v>29667487.23</v>
      </c>
      <c r="E28" s="52"/>
      <c r="F28" s="210"/>
    </row>
    <row r="29" spans="1:7" ht="21.75" customHeight="1">
      <c r="A29" s="18" t="s">
        <v>381</v>
      </c>
      <c r="B29" s="178">
        <f>+'Indirect Costs '!D8</f>
        <v>0</v>
      </c>
      <c r="C29" s="179">
        <f>+'Indirect Costs '!D14</f>
        <v>0</v>
      </c>
      <c r="D29" s="179">
        <f t="shared" si="0"/>
        <v>0</v>
      </c>
      <c r="E29" s="52"/>
      <c r="F29" s="210"/>
    </row>
    <row r="30" spans="1:7" ht="21.75" customHeight="1">
      <c r="A30" s="17"/>
      <c r="B30" s="69"/>
      <c r="C30" s="70"/>
      <c r="D30" s="70"/>
      <c r="E30" s="49"/>
      <c r="F30" s="210"/>
    </row>
    <row r="31" spans="1:7" ht="21.75" customHeight="1">
      <c r="A31" s="18" t="s">
        <v>382</v>
      </c>
      <c r="B31" s="69">
        <f>SUBTOTAL(109,B4:B30)</f>
        <v>0</v>
      </c>
      <c r="C31" s="70"/>
      <c r="D31" s="70"/>
      <c r="E31" s="51"/>
      <c r="F31" t="str">
        <f>IF(SUBTOTAL(103,A4:A28)-SUBTOTAL(103,'Section A'!A9:A33)&gt;-0.004,IF(SUBTOTAL(103,A4:A28)-SUBTOTAL(103,'Section A'!A9:A33)&lt;0.004," ","inconsistent in number of budget categories compared to Section A"),"inconsistent in number of budget categories compared to Section A")</f>
        <v xml:space="preserve"> </v>
      </c>
      <c r="G31" s="206"/>
    </row>
    <row r="32" spans="1:7" ht="21.75" customHeight="1">
      <c r="A32" s="18" t="s">
        <v>383</v>
      </c>
      <c r="B32" s="69"/>
      <c r="C32" s="70">
        <f>SUBTOTAL(109,C4:C31)</f>
        <v>0</v>
      </c>
      <c r="D32" s="70"/>
      <c r="E32" s="53"/>
      <c r="F32" t="str">
        <f>IF(SUBTOTAL(103,A4:A28)-SUBTOTAL(103,'Section B'!A12:A36)&gt;-0.004,IF(SUBTOTAL(103,A5:A29)-SUBTOTAL(103,'Section B'!A12:A36)&lt;0.004," ","inconsistent in number of budget categories compared to Section B"),"inconsistent in number of budget categories compared to Section B")</f>
        <v xml:space="preserve"> </v>
      </c>
      <c r="G32" s="206"/>
    </row>
    <row r="33" spans="1:7" ht="21.75" customHeight="1">
      <c r="A33" s="24" t="s">
        <v>384</v>
      </c>
      <c r="B33" s="71"/>
      <c r="C33" s="71"/>
      <c r="D33" s="72">
        <f>SUBTOTAL(109,D4:D29)</f>
        <v>0</v>
      </c>
      <c r="E33" s="7"/>
      <c r="F33"/>
      <c r="G33" s="206"/>
    </row>
    <row r="34" spans="1:7">
      <c r="A34" s="212" t="str">
        <f>IF(B31-'Section A'!E38&lt;0.004,IF(B31-'Section A'!E38&gt;-0.004," ","State Total out of balance with Section A by "&amp;B31-'Section A'!E38),"State Total out of balance with Section A by "&amp;B31-'Section A'!E38)</f>
        <v xml:space="preserve"> </v>
      </c>
    </row>
    <row r="35" spans="1:7">
      <c r="A35" s="212" t="str">
        <f>IF(C32-'Section B'!C40&lt;0.004,IF(C32-'Section B'!C40&gt;-0.004," ","Non-State Total out of balance with Section B by "&amp;C32-'Section B'!C40),"Non-State Total out of balance with Section B by "&amp;C32-'Section B'!C40)</f>
        <v xml:space="preserve"> </v>
      </c>
    </row>
    <row r="36" spans="1:7">
      <c r="A36" s="212" t="str">
        <f>IF($D33-$B31-$C32&lt;0.004,IF(D33-B31-C32&gt;-0.004," ","out of balance by "&amp;$D33-$B31-$C32),"out of balance by "&amp;$D33-$B31-$C32)</f>
        <v xml:space="preserve"> </v>
      </c>
    </row>
  </sheetData>
  <sheetProtection algorithmName="SHA-512" hashValue="ZPbG9rZ6p7sKFHr4eJRbA+laKuT82x6FXi1cITmWbnqL3T2/lCWyNTnb+sq/I/qI4s3Bh7xJ96efNr4goKj/pA==" saltValue="e/YCrZSwuZvDnMvVIn5qmw==" spinCount="100000" sheet="1" objects="1" scenarios="1"/>
  <autoFilter ref="A3:A29" xr:uid="{00000000-0001-0000-1700-000000000000}">
    <filterColumn colId="0">
      <filters>
        <filter val="1. Personnel"/>
        <filter val="10. Research &amp; Development (R&amp;D)"/>
        <filter val="11. Telecommunications"/>
        <filter val="12. Training &amp; Education"/>
        <filter val="13. Direct Administrative Costs"/>
        <filter val="14. Other or Misc. Costs"/>
        <filter val="1510Related Instruction"/>
        <filter val="1520Work-Based Training"/>
        <filter val="1530Supportive Services"/>
        <filter val="1540Employer Incentives"/>
        <filter val="17. Indirect Costs"/>
        <filter val="2. Fringe Benefits"/>
        <filter val="3. Travel"/>
        <filter val="4. Equipment"/>
        <filter val="5. Supplies"/>
        <filter val="6. Contractual Services"/>
        <filter val="7. Consultant (Professional Services)"/>
        <filter val="9. Occupancy (Rent &amp; Utilities)"/>
      </filters>
    </filterColumn>
  </autoFilter>
  <mergeCells count="2">
    <mergeCell ref="A2:D2"/>
    <mergeCell ref="A1:C1"/>
  </mergeCells>
  <conditionalFormatting sqref="A34:A36">
    <cfRule type="containsText" dxfId="3" priority="3" operator="containsText" text="out">
      <formula>NOT(ISERROR(SEARCH("out",A34)))</formula>
    </cfRule>
  </conditionalFormatting>
  <conditionalFormatting sqref="F31:F32">
    <cfRule type="containsText" dxfId="2" priority="1" operator="containsText" text="inconsistent">
      <formula>NOT(ISERROR(SEARCH("inconsistent",F31)))</formula>
    </cfRule>
    <cfRule type="containsText" dxfId="1" priority="2" operator="containsText" text="inconsistent">
      <formula>NOT(ISERROR(SEARCH("inconsistent",F31)))</formula>
    </cfRule>
  </conditionalFormatting>
  <printOptions horizontalCentered="1"/>
  <pageMargins left="0.25" right="0.25" top="0.25" bottom="0.5" header="0.3" footer="0.3"/>
  <pageSetup fitToHeight="0" orientation="landscape" blackAndWhite="1" r:id="rId1"/>
  <headerFooter>
    <oddFooter>&amp;L&amp;F&amp;CPage &amp;P of &amp;N&amp;R&amp;A</oddFooter>
  </headerFooter>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N30"/>
  <sheetViews>
    <sheetView zoomScaleNormal="100" zoomScaleSheetLayoutView="100" workbookViewId="0">
      <selection activeCell="D1" sqref="D1:F1"/>
    </sheetView>
  </sheetViews>
  <sheetFormatPr defaultRowHeight="14.45"/>
  <cols>
    <col min="1" max="9" width="14.42578125" customWidth="1"/>
    <col min="10" max="10" width="52" bestFit="1" customWidth="1"/>
  </cols>
  <sheetData>
    <row r="1" spans="1:10" ht="44.25" customHeight="1" thickTop="1" thickBot="1">
      <c r="A1" s="518" t="s">
        <v>385</v>
      </c>
      <c r="B1" s="453"/>
      <c r="C1" s="454"/>
      <c r="D1" s="452" t="s">
        <v>386</v>
      </c>
      <c r="E1" s="453"/>
      <c r="F1" s="454"/>
      <c r="G1" s="455" t="s">
        <v>387</v>
      </c>
      <c r="H1" s="456"/>
      <c r="I1" s="457"/>
      <c r="J1" s="309" t="s">
        <v>388</v>
      </c>
    </row>
    <row r="2" spans="1:10" s="195" customFormat="1" ht="50.1" customHeight="1" thickTop="1" thickBot="1">
      <c r="A2" s="455" t="str">
        <f>"Organization Name: "&amp;'Section A'!B2</f>
        <v xml:space="preserve">Organization Name: </v>
      </c>
      <c r="B2" s="456"/>
      <c r="C2" s="456"/>
      <c r="D2" s="460" t="str">
        <f>"CSFA Description: "&amp;'Section A'!D3</f>
        <v>CSFA Description: State Apprenticeship Expansion Program</v>
      </c>
      <c r="E2" s="461"/>
      <c r="F2" s="462"/>
      <c r="G2" s="455" t="str">
        <f>"NOFO # "&amp;'Section A'!F2</f>
        <v xml:space="preserve">NOFO # </v>
      </c>
      <c r="H2" s="456"/>
      <c r="I2" s="457"/>
    </row>
    <row r="3" spans="1:10" ht="15.6" thickTop="1" thickBot="1">
      <c r="A3" s="458" t="str">
        <f>"CSFA # "&amp;'Section A'!B3</f>
        <v>CSFA # 420-30-3163</v>
      </c>
      <c r="B3" s="459"/>
      <c r="C3" s="459"/>
      <c r="D3" s="463" t="str">
        <f>"UEI #"&amp;'Section A'!D2</f>
        <v>UEI #</v>
      </c>
      <c r="E3" s="464"/>
      <c r="F3" s="465"/>
      <c r="G3" s="455" t="str">
        <f>"Fiscal Year: "&amp;'Section A'!F3</f>
        <v>Fiscal Year: 2025</v>
      </c>
      <c r="H3" s="456"/>
      <c r="I3" s="457"/>
    </row>
    <row r="4" spans="1:10" ht="15.6" thickTop="1" thickBot="1">
      <c r="A4" s="120" t="s">
        <v>389</v>
      </c>
      <c r="B4" s="120">
        <f>+'Section A'!F4</f>
        <v>0</v>
      </c>
      <c r="C4" s="7"/>
      <c r="D4" s="7"/>
      <c r="E4" s="7"/>
      <c r="F4" s="7"/>
      <c r="G4" s="7"/>
      <c r="H4" s="7"/>
      <c r="I4" s="7"/>
    </row>
    <row r="5" spans="1:10" ht="15" thickTop="1">
      <c r="A5" s="42"/>
      <c r="B5" s="42"/>
      <c r="C5" s="42"/>
      <c r="D5" s="7"/>
      <c r="E5" s="7"/>
      <c r="F5" s="7"/>
      <c r="G5" s="7"/>
      <c r="H5" s="7"/>
      <c r="I5" s="7"/>
    </row>
    <row r="6" spans="1:10">
      <c r="B6" s="7"/>
      <c r="C6" s="7"/>
      <c r="D6" s="7"/>
      <c r="E6" s="7"/>
      <c r="F6" s="7"/>
      <c r="G6" s="7"/>
      <c r="H6" s="7"/>
      <c r="I6" s="7"/>
    </row>
    <row r="7" spans="1:10">
      <c r="A7" s="7"/>
      <c r="B7" s="7"/>
      <c r="C7" s="7"/>
      <c r="D7" s="7"/>
      <c r="E7" s="7"/>
      <c r="F7" s="7"/>
      <c r="G7" s="7"/>
      <c r="H7" s="7"/>
      <c r="I7" s="7"/>
    </row>
    <row r="8" spans="1:10">
      <c r="A8" s="7"/>
      <c r="B8" s="7"/>
      <c r="C8" s="7"/>
      <c r="D8" s="7"/>
      <c r="E8" s="7"/>
      <c r="F8" s="7"/>
      <c r="G8" s="7"/>
      <c r="H8" s="7"/>
      <c r="I8" s="7"/>
    </row>
    <row r="9" spans="1:10" ht="29.25" customHeight="1">
      <c r="A9" s="517" t="s">
        <v>390</v>
      </c>
      <c r="B9" s="517"/>
      <c r="C9" s="517"/>
      <c r="D9" s="516" t="s">
        <v>391</v>
      </c>
      <c r="E9" s="516"/>
      <c r="F9" s="32" t="s">
        <v>392</v>
      </c>
      <c r="G9" s="516" t="s">
        <v>393</v>
      </c>
      <c r="H9" s="516"/>
      <c r="I9" s="32" t="s">
        <v>392</v>
      </c>
    </row>
    <row r="10" spans="1:10">
      <c r="A10" s="514">
        <f>+'Narrative Summary '!B31</f>
        <v>0</v>
      </c>
      <c r="B10" s="515"/>
      <c r="C10" s="33"/>
      <c r="D10" s="33"/>
      <c r="E10" s="33"/>
      <c r="F10" s="186"/>
      <c r="G10" s="33"/>
      <c r="H10" s="33"/>
      <c r="I10" s="186"/>
      <c r="J10" t="str">
        <f>IF(A10-'Section A'!E38&gt;-0.004,IF(A10-'Section A'!E38&lt;0.004," ","out of balance by "&amp;A10-'Section A'!E38),"out of balance by "&amp;A10-'Section A'!E38)</f>
        <v xml:space="preserve"> </v>
      </c>
    </row>
    <row r="11" spans="1:10">
      <c r="A11" s="33"/>
      <c r="B11" s="33"/>
      <c r="C11" s="33"/>
      <c r="D11" s="33"/>
      <c r="E11" s="33"/>
      <c r="F11" s="33"/>
      <c r="G11" s="33"/>
      <c r="H11" s="33"/>
      <c r="I11" s="33"/>
    </row>
    <row r="12" spans="1:10">
      <c r="A12" s="33"/>
      <c r="B12" s="33"/>
      <c r="C12" s="33"/>
      <c r="D12" s="33"/>
      <c r="E12" s="33"/>
      <c r="F12" s="33"/>
      <c r="G12" s="33"/>
      <c r="H12" s="33"/>
      <c r="I12" s="33"/>
    </row>
    <row r="13" spans="1:10">
      <c r="A13" s="33"/>
      <c r="B13" s="33"/>
      <c r="C13" s="33"/>
      <c r="D13" s="33"/>
      <c r="E13" s="33"/>
      <c r="F13" s="33"/>
      <c r="G13" s="33"/>
      <c r="H13" s="33"/>
      <c r="I13" s="33"/>
    </row>
    <row r="14" spans="1:10">
      <c r="A14" s="33"/>
      <c r="B14" s="33"/>
      <c r="C14" s="33"/>
      <c r="D14" s="33"/>
      <c r="E14" s="33"/>
      <c r="F14" s="33"/>
      <c r="G14" s="33"/>
      <c r="H14" s="33"/>
      <c r="I14" s="33"/>
    </row>
    <row r="15" spans="1:10">
      <c r="A15" s="33"/>
      <c r="B15" s="33"/>
      <c r="C15" s="33"/>
      <c r="D15" s="33"/>
      <c r="E15" s="33"/>
      <c r="F15" s="33"/>
      <c r="G15" s="33"/>
      <c r="H15" s="33"/>
      <c r="I15" s="33"/>
    </row>
    <row r="16" spans="1:10" ht="35.25" customHeight="1">
      <c r="A16" s="517" t="s">
        <v>394</v>
      </c>
      <c r="B16" s="517"/>
      <c r="C16" s="517"/>
      <c r="D16" s="516" t="s">
        <v>391</v>
      </c>
      <c r="E16" s="516"/>
      <c r="F16" s="32" t="s">
        <v>392</v>
      </c>
      <c r="G16" s="516" t="s">
        <v>393</v>
      </c>
      <c r="H16" s="516"/>
      <c r="I16" s="32" t="s">
        <v>392</v>
      </c>
    </row>
    <row r="17" spans="1:14" ht="18.75" customHeight="1">
      <c r="A17" s="7"/>
      <c r="B17" s="7"/>
      <c r="C17" s="7"/>
      <c r="D17" s="7"/>
      <c r="E17" s="7"/>
      <c r="F17" s="7"/>
      <c r="G17" s="7"/>
      <c r="H17" s="7"/>
      <c r="I17" s="7"/>
    </row>
    <row r="18" spans="1:14">
      <c r="J18" s="22"/>
      <c r="K18" s="22"/>
      <c r="L18" s="22"/>
      <c r="M18" s="22"/>
      <c r="N18" s="22"/>
    </row>
    <row r="19" spans="1:14" ht="5.25" customHeight="1">
      <c r="J19" s="22"/>
      <c r="K19" s="22"/>
      <c r="L19" s="22"/>
      <c r="M19" s="22"/>
      <c r="N19" s="22"/>
    </row>
    <row r="20" spans="1:14" ht="58.5" customHeight="1">
      <c r="J20" s="340"/>
      <c r="K20" s="340"/>
      <c r="L20" s="340"/>
      <c r="M20" s="340"/>
      <c r="N20" s="340"/>
    </row>
    <row r="21" spans="1:14">
      <c r="A21" s="7"/>
      <c r="B21" s="7"/>
      <c r="C21" s="7"/>
      <c r="D21" s="7"/>
      <c r="E21" s="7"/>
      <c r="F21" s="7"/>
      <c r="G21" s="7"/>
      <c r="H21" s="7"/>
      <c r="I21" s="7"/>
    </row>
    <row r="22" spans="1:14">
      <c r="A22" s="29" t="s">
        <v>58</v>
      </c>
      <c r="B22" s="22"/>
      <c r="C22" s="22"/>
      <c r="D22" s="22"/>
      <c r="E22" s="22"/>
      <c r="F22" s="22"/>
      <c r="G22" s="22"/>
      <c r="H22" s="22"/>
      <c r="I22" s="22"/>
    </row>
    <row r="23" spans="1:14" ht="7.5" customHeight="1">
      <c r="A23" s="345"/>
      <c r="B23" s="22"/>
      <c r="C23" s="22"/>
      <c r="D23" s="22"/>
      <c r="E23" s="22"/>
      <c r="F23" s="22"/>
      <c r="G23" s="22"/>
      <c r="H23" s="22"/>
      <c r="I23" s="22"/>
    </row>
    <row r="24" spans="1:14" ht="49.5" customHeight="1">
      <c r="A24" s="355" t="s">
        <v>59</v>
      </c>
      <c r="B24" s="355"/>
      <c r="C24" s="355"/>
      <c r="D24" s="355"/>
      <c r="E24" s="355"/>
      <c r="F24" s="355"/>
      <c r="G24" s="355"/>
      <c r="H24" s="355"/>
      <c r="I24" s="355"/>
    </row>
    <row r="25" spans="1:14">
      <c r="A25" s="7"/>
      <c r="B25" s="7"/>
      <c r="C25" s="7"/>
      <c r="D25" s="7"/>
      <c r="E25" s="7"/>
      <c r="F25" s="7"/>
      <c r="G25" s="7"/>
      <c r="H25" s="7"/>
      <c r="I25" s="7"/>
    </row>
    <row r="26" spans="1:14">
      <c r="A26" s="7"/>
      <c r="B26" s="7"/>
      <c r="C26" s="7"/>
      <c r="D26" s="7"/>
      <c r="E26" s="7"/>
      <c r="F26" s="7"/>
      <c r="G26" s="7"/>
      <c r="H26" s="7"/>
      <c r="I26" s="7"/>
    </row>
    <row r="27" spans="1:14">
      <c r="A27" s="7"/>
      <c r="B27" s="7"/>
      <c r="C27" s="7"/>
      <c r="D27" s="7"/>
      <c r="E27" s="7"/>
      <c r="F27" s="7"/>
      <c r="G27" s="7"/>
      <c r="H27" s="7"/>
      <c r="I27" s="7"/>
    </row>
    <row r="28" spans="1:14">
      <c r="A28" s="7"/>
      <c r="B28" s="7"/>
      <c r="C28" s="7"/>
      <c r="D28" s="7"/>
      <c r="E28" s="7"/>
      <c r="F28" s="7"/>
      <c r="G28" s="7"/>
      <c r="H28" s="7"/>
      <c r="I28" s="7"/>
    </row>
    <row r="29" spans="1:14">
      <c r="A29" s="7"/>
      <c r="B29" s="7"/>
      <c r="C29" s="7"/>
      <c r="D29" s="7"/>
      <c r="E29" s="7"/>
      <c r="F29" s="7"/>
      <c r="G29" s="7"/>
      <c r="H29" s="7"/>
      <c r="I29" s="7"/>
    </row>
    <row r="30" spans="1:14">
      <c r="A30" s="7"/>
      <c r="B30" s="7"/>
      <c r="C30" s="7"/>
      <c r="D30" s="7"/>
      <c r="E30" s="7"/>
      <c r="F30" s="7"/>
      <c r="G30" s="7"/>
      <c r="H30" s="7"/>
      <c r="I30" s="7"/>
    </row>
  </sheetData>
  <mergeCells count="17">
    <mergeCell ref="A3:C3"/>
    <mergeCell ref="D3:F3"/>
    <mergeCell ref="G3:I3"/>
    <mergeCell ref="G9:H9"/>
    <mergeCell ref="D9:E9"/>
    <mergeCell ref="A9:C9"/>
    <mergeCell ref="A1:C1"/>
    <mergeCell ref="D1:F1"/>
    <mergeCell ref="G1:I1"/>
    <mergeCell ref="A2:C2"/>
    <mergeCell ref="D2:F2"/>
    <mergeCell ref="G2:I2"/>
    <mergeCell ref="A10:B10"/>
    <mergeCell ref="D16:E16"/>
    <mergeCell ref="G16:H16"/>
    <mergeCell ref="A24:I24"/>
    <mergeCell ref="A16:C16"/>
  </mergeCells>
  <conditionalFormatting sqref="J10">
    <cfRule type="containsText" dxfId="0" priority="2" operator="containsText" text="out">
      <formula>NOT(ISERROR(SEARCH("out",J10)))</formula>
    </cfRule>
  </conditionalFormatting>
  <printOptions horizontalCentered="1"/>
  <pageMargins left="0.25" right="0.25" top="0.25" bottom="0.5" header="0.3" footer="0.3"/>
  <pageSetup fitToHeight="0" orientation="landscape" blackAndWhite="1" r:id="rId1"/>
  <headerFooter>
    <oddFooter>&amp;L&amp;F&amp;CPage &amp;P of &amp;N&amp;R&amp;A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D71BE1736BE534AA5B5E17B030EDB42" ma:contentTypeVersion="17" ma:contentTypeDescription="Create a new document." ma:contentTypeScope="" ma:versionID="1f3c5310cd4e845f9cf9338ae320311a">
  <xsd:schema xmlns:xsd="http://www.w3.org/2001/XMLSchema" xmlns:xs="http://www.w3.org/2001/XMLSchema" xmlns:p="http://schemas.microsoft.com/office/2006/metadata/properties" xmlns:ns2="e5d1d0a6-0b5a-4647-8b5b-d7b734dedeba" xmlns:ns3="969e2b6f-3a6c-4e00-a1a2-422c9f0ee88c" targetNamespace="http://schemas.microsoft.com/office/2006/metadata/properties" ma:root="true" ma:fieldsID="e44e5ba0e89be893b82c40409c2a94d5" ns2:_="" ns3:_="">
    <xsd:import namespace="e5d1d0a6-0b5a-4647-8b5b-d7b734dedeba"/>
    <xsd:import namespace="969e2b6f-3a6c-4e00-a1a2-422c9f0ee88c"/>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SearchProperties" minOccurs="0"/>
                <xsd:element ref="ns2:MediaLengthInSeconds" minOccurs="0"/>
                <xsd:element ref="ns2:MediaServiceLocation" minOccurs="0"/>
                <xsd:element ref="ns2:Document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5d1d0a6-0b5a-4647-8b5b-d7b734dede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4bd80cb-b55d-4a01-be99-577b45a2ddc1"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indexed="true" ma:internalName="MediaServiceLocation" ma:readOnly="true">
      <xsd:simpleType>
        <xsd:restriction base="dms:Text"/>
      </xsd:simpleType>
    </xsd:element>
    <xsd:element name="DocumentStatus" ma:index="23" nillable="true" ma:displayName="Document Status" ma:format="Dropdown" ma:internalName="DocumentStatus">
      <xsd:complexType>
        <xsd:complexContent>
          <xsd:extension base="dms:MultiChoiceFillIn">
            <xsd:sequence>
              <xsd:element name="Value" maxOccurs="unbounded" minOccurs="0" nillable="true">
                <xsd:simpleType>
                  <xsd:union memberTypes="dms:Text">
                    <xsd:simpleType>
                      <xsd:restriction base="dms:Choice">
                        <xsd:enumeration value="Final"/>
                        <xsd:enumeration value="Ongoing"/>
                        <xsd:enumeration value="Draft"/>
                        <xsd:enumeration value="Rejected"/>
                      </xsd:restriction>
                    </xsd:simpleType>
                  </xsd:union>
                </xsd:simpleType>
              </xsd:element>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69e2b6f-3a6c-4e00-a1a2-422c9f0ee88c"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5" nillable="true" ma:displayName="Taxonomy Catch All Column" ma:hidden="true" ma:list="{06c86c72-5a71-4af7-ab76-b5778cedcce3}" ma:internalName="TaxCatchAll" ma:showField="CatchAllData" ma:web="969e2b6f-3a6c-4e00-a1a2-422c9f0ee88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5d1d0a6-0b5a-4647-8b5b-d7b734dedeba">
      <Terms xmlns="http://schemas.microsoft.com/office/infopath/2007/PartnerControls"/>
    </lcf76f155ced4ddcb4097134ff3c332f>
    <TaxCatchAll xmlns="969e2b6f-3a6c-4e00-a1a2-422c9f0ee88c" xsi:nil="true"/>
    <DocumentStatus xmlns="e5d1d0a6-0b5a-4647-8b5b-d7b734dedeba" xsi:nil="true"/>
  </documentManagement>
</p:properties>
</file>

<file path=customXml/itemProps1.xml><?xml version="1.0" encoding="utf-8"?>
<ds:datastoreItem xmlns:ds="http://schemas.openxmlformats.org/officeDocument/2006/customXml" ds:itemID="{8EF73AB0-EE88-4368-B700-5DBE657AD246}"/>
</file>

<file path=customXml/itemProps2.xml><?xml version="1.0" encoding="utf-8"?>
<ds:datastoreItem xmlns:ds="http://schemas.openxmlformats.org/officeDocument/2006/customXml" ds:itemID="{002D6F81-3194-477F-9AFF-3979CFFA16EB}"/>
</file>

<file path=customXml/itemProps3.xml><?xml version="1.0" encoding="utf-8"?>
<ds:datastoreItem xmlns:ds="http://schemas.openxmlformats.org/officeDocument/2006/customXml" ds:itemID="{AC242514-909E-4DC5-84AE-470C32A0E19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Allen, Kenneth</dc:creator>
  <cp:keywords/>
  <dc:description/>
  <cp:lastModifiedBy>Koons2, Joshua</cp:lastModifiedBy>
  <cp:revision/>
  <dcterms:created xsi:type="dcterms:W3CDTF">2016-01-27T18:57:01Z</dcterms:created>
  <dcterms:modified xsi:type="dcterms:W3CDTF">2025-04-24T19:27:48Z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0x010100AD71BE1736BE534AA5B5E17B030EDB42</vt:lpwstr>
  </property>
  <property fmtid="{D5CDD505-2E9C-101B-9397-08002B2CF9AE}" pid="3" name="MediaServiceImageTags">
    <vt:lpwstr/>
  </property>
</Properties>
</file>